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firstSheet="1" activeTab="7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sz. melléklet" sheetId="5" r:id="rId5"/>
    <sheet name="6. sz. mellékllet" sheetId="6" r:id="rId6"/>
    <sheet name="7. sz. melléklet" sheetId="7" r:id="rId7"/>
    <sheet name="8. sz. melléklet" sheetId="8" r:id="rId8"/>
  </sheets>
  <definedNames/>
  <calcPr fullCalcOnLoad="1"/>
</workbook>
</file>

<file path=xl/sharedStrings.xml><?xml version="1.0" encoding="utf-8"?>
<sst xmlns="http://schemas.openxmlformats.org/spreadsheetml/2006/main" count="1626" uniqueCount="864">
  <si>
    <t>Központi, irányítószervi felhalmozási támogatás folyósítása (=06/17)</t>
  </si>
  <si>
    <t>148</t>
  </si>
  <si>
    <t>Rövid lejáratú hitelek, kölcsönök (visszafizetése) törlesztése (=06/04)</t>
  </si>
  <si>
    <t>149</t>
  </si>
  <si>
    <t>Egyéb hitelek, kölcsönök (visszafizetése) törlesztése (=06/01+03+24)</t>
  </si>
  <si>
    <t>150</t>
  </si>
  <si>
    <t>Befektetési célú értékpapírok vásárlása, beváltása (=06/11+12+22+23)</t>
  </si>
  <si>
    <t>151</t>
  </si>
  <si>
    <t>Forgatási célú értékpapírok beváltása, vásárlása (=06/07+10+21)</t>
  </si>
  <si>
    <t>152</t>
  </si>
  <si>
    <t>Pénzügyi lízing tőkerész törlesztése (=06/19)</t>
  </si>
  <si>
    <t>153</t>
  </si>
  <si>
    <t>Finanszírozási kiadások összesen (144+…+152)</t>
  </si>
  <si>
    <t>154</t>
  </si>
  <si>
    <t>Függő, átfutó, kiegyenlítő kiadások (=06/34)</t>
  </si>
  <si>
    <t>155</t>
  </si>
  <si>
    <t>156</t>
  </si>
  <si>
    <t>157</t>
  </si>
  <si>
    <t>158</t>
  </si>
  <si>
    <t>Államháztartáson belüli megelőlegezések beérkezése (=10/21)</t>
  </si>
  <si>
    <t>159</t>
  </si>
  <si>
    <t>Központi, irányítószervi működési célú támogatás (=10/22)</t>
  </si>
  <si>
    <t>160</t>
  </si>
  <si>
    <t>Központi, irányítószervi felhalmozási célú támogatás (=10/23)</t>
  </si>
  <si>
    <t>161</t>
  </si>
  <si>
    <t>Rövid lejáratú hitelek, kölcsönök felvétele (=10/04)</t>
  </si>
  <si>
    <t>162</t>
  </si>
  <si>
    <t>Egyéb hitelek, kölcsönök felvétele (=10/01+03+29)</t>
  </si>
  <si>
    <t>163</t>
  </si>
  <si>
    <t>Befektetési célú értékpapírok kibocsátás, értékesítése (=10/10+…+13+26+27+28)</t>
  </si>
  <si>
    <t>164</t>
  </si>
  <si>
    <t>Forgatási célú értékpapírok kibocsátása,értékesítése (=10/07+09+25)</t>
  </si>
  <si>
    <t>165</t>
  </si>
  <si>
    <t>Finanszírozási bevételek összesen (155+...+164)</t>
  </si>
  <si>
    <t>166</t>
  </si>
  <si>
    <t>167</t>
  </si>
  <si>
    <t>Tárgyévi kiadások (62+153+154)</t>
  </si>
  <si>
    <t>168</t>
  </si>
  <si>
    <t>Tárgyévi bevételek (141+165+166)</t>
  </si>
  <si>
    <t>169</t>
  </si>
  <si>
    <t>Pénzkészlet január 1-jén (80/86)</t>
  </si>
  <si>
    <t>170</t>
  </si>
  <si>
    <t>Pénzkészlet a tárgyidőszak végén(80/87)</t>
  </si>
  <si>
    <t>171</t>
  </si>
  <si>
    <t>Foglalkoztatottak létszáma (fő) - időszakra (80/88)</t>
  </si>
  <si>
    <t>172</t>
  </si>
  <si>
    <t>Munkajogi létszám (fő) a tárgyidőszak végén (80/89)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</si>
  <si>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</si>
  <si>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</si>
  <si>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</si>
  <si>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 xml:space="preserve">Működési célú támogatásértékű kiadás fejezeti kezelésű előirányzatnak EU-s programokra és azok hazai társfinanszírozására </t>
  </si>
  <si>
    <t xml:space="preserve">Működési célú támogatásértékű  kiadás egyéb fejezeti kezelésű előirányzatnak </t>
  </si>
  <si>
    <t xml:space="preserve">Működési célú támogatásértékű kiadás társadalombiztosítás pénzügyi alapjainak </t>
  </si>
  <si>
    <t xml:space="preserve">Működési célú támogatásértékű  kiadás elkülönített állami pénzalapoknak </t>
  </si>
  <si>
    <t xml:space="preserve">Működési célú támogatásértékű  kiadás helyi önkormányzatoknak és költségvetési szerveinek </t>
  </si>
  <si>
    <t>Működési célú támogatásértékű  kiadás társulásoknak és költségvetési szerveiknek</t>
  </si>
  <si>
    <t xml:space="preserve">Működési célú támogatásértékű  kiadás nemzetiségi önkormányzatoknak és költségvetési szerveiknek </t>
  </si>
  <si>
    <t xml:space="preserve">Működési célú támogatásértékű  kiadás térségi fejlesztési tanácsoknak és költségvetési szerveiknek </t>
  </si>
  <si>
    <t xml:space="preserve">Működési célú támogatásértékű kiadások </t>
  </si>
  <si>
    <t>Működési célú visszatérítendő támogatások, kölcsönök nyújtása államháztartáson kívülre</t>
  </si>
  <si>
    <t>Felhalmozási célú visszatérítendő támogatások, kölcsönök nyújtása államháztartáson belülre</t>
  </si>
  <si>
    <t xml:space="preserve">Felhalmozási célú támogatásértékű kiadás egyéb fejezeti kezelésű előirányzatnak </t>
  </si>
  <si>
    <t xml:space="preserve">Felhalmozási célú támogatásértékű kiadás társadalombiztosítás pénzügyi alapjainak </t>
  </si>
  <si>
    <t xml:space="preserve">Felhalmozási célú támogatásértékű kiadás elkülönített állami pénzalapoknak </t>
  </si>
  <si>
    <t>Felhalmozási célú támogatásértékű kiadás  társulásoknak és költségvetési szerveiknek</t>
  </si>
  <si>
    <t>Felhalmozási célú támogatásértékű kiadások államháztartáson kívülre</t>
  </si>
  <si>
    <t xml:space="preserve">Felhalmozási célú visszatérítendő támogatások, kölcsönök nyújtása államháztartáson kívülre </t>
  </si>
  <si>
    <t xml:space="preserve">Működési célú támogatásértékű bevétel nemzetiségi önkormányzatoktól és költségvetési szerveiktől </t>
  </si>
  <si>
    <t xml:space="preserve">Működési célú támogatásértékű bevétel térségi fejlesztési tanácsoktól és költségvetési szerveiktől </t>
  </si>
  <si>
    <t xml:space="preserve">Felhalmozási célú garancia- és kezességvállalásból származó megtérülés államháztartáson belülről </t>
  </si>
  <si>
    <t xml:space="preserve">Felhalmozási célú támogatásértékű bevétel helyi önkormányzatoktól és költségvetési szerveiktől </t>
  </si>
  <si>
    <t xml:space="preserve">Felhalmozási célú támogatásértékű bevétel társulásoktól és költségvetési szerveiktől </t>
  </si>
  <si>
    <t xml:space="preserve">Felhalmozási célú támogatásértékű bevétel nemzetiségi önkormányzatoktól és költségvetési szerveiktől </t>
  </si>
  <si>
    <t xml:space="preserve">Felhalmozási célú támogatásértékű bevétel térségi fejlesztési tanácsoktól és költségvetési szerveiktől </t>
  </si>
  <si>
    <t xml:space="preserve">Felhalmozási célú garancia- és kezességvállalásból származó megtérülés államháztartáson kívülről </t>
  </si>
  <si>
    <t xml:space="preserve">Felhalmozási célú visszatérítendő támogatások, kölcsönök visszatérülése államháztartáson kívülről </t>
  </si>
  <si>
    <t xml:space="preserve">Osztalékok, üzemeltetési és koncessziós díjak, vagyonkezelésbe adásból származó bevétel  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</si>
  <si>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</si>
  <si>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</si>
  <si>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</si>
  <si>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</si>
  <si>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</si>
  <si>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</si>
  <si>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</si>
  <si>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</si>
  <si>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</si>
  <si>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</si>
  <si>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</si>
  <si>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</si>
  <si>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</si>
  <si>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Rászorultságtól függő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</si>
  <si>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</si>
  <si>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</si>
  <si>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(33+…+48)</t>
  </si>
  <si>
    <t>Ellátottak pénzbeli juttatásai (10+17+20+28+32+49)</t>
  </si>
  <si>
    <t>Telj.                     %-a</t>
  </si>
  <si>
    <t>Ellátottak pénzbeli juttatásai előirányzata és teljesítése</t>
  </si>
  <si>
    <t>Rendszeres személyi juttatások 02/09</t>
  </si>
  <si>
    <t>Nem rendszeres személyi juttatások 02/42</t>
  </si>
  <si>
    <t>Külső személyi juttatások 02/48</t>
  </si>
  <si>
    <t>Személyi juttatások (01+02+03) 02/49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</si>
  <si>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</si>
  <si>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</si>
  <si>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</si>
  <si>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</si>
  <si>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</si>
  <si>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</si>
  <si>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</si>
  <si>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03/46</t>
  </si>
  <si>
    <t>Egyéb különféle kiadások 03/55+03/61+03/66+03/67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</si>
  <si>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</si>
  <si>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</si>
  <si>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</si>
  <si>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</si>
  <si>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 kölcsönök nyújtása államháztartáson belülre 04/11</t>
  </si>
  <si>
    <t>Működési célú visszatérítendő támogatások, kölcsönök törlesztése államháztartáson belülre 04/21</t>
  </si>
  <si>
    <t>Működési célú támogatásértékű kiadás központi költségvetési szerveknek 04/22</t>
  </si>
  <si>
    <t>Működési célú támogatásértékű kiadás fejezeti kezelésű előirányzatoknak EU-s programok és azok hazai társfinanszírozása 04/23</t>
  </si>
  <si>
    <t>Működési célú támogatásértékű kiadás egyéb fejezeti kezelésű előirányzatoknak 04/24</t>
  </si>
  <si>
    <t>Működési célú támogatásértékű kiadás társadalombiztosítás pénzügyi alapjainak 04/25</t>
  </si>
  <si>
    <t>Működési célú támogatásértékű kiadás elkülönített állami pénzalapoknak 04/26</t>
  </si>
  <si>
    <t>Működési célú támogatásértékű kiadás helyi önkormányzatoknak és költségvetési szerveinek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</si>
  <si>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</si>
  <si>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</si>
  <si>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</si>
  <si>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</si>
  <si>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</si>
  <si>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 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</si>
  <si>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</si>
  <si>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</si>
  <si>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</si>
  <si>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</si>
  <si>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</si>
  <si>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</si>
  <si>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</si>
  <si>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</si>
  <si>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</si>
  <si>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</si>
  <si>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</si>
  <si>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</si>
  <si>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</si>
  <si>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</si>
  <si>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</si>
  <si>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</si>
  <si>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</si>
  <si>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</si>
  <si>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</si>
  <si>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</si>
  <si>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</si>
  <si>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</si>
  <si>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</si>
  <si>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</si>
  <si>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</si>
  <si>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</si>
  <si>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</si>
  <si>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</si>
  <si>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</si>
  <si>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</si>
  <si>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</si>
  <si>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</si>
  <si>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</si>
  <si>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</si>
  <si>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</si>
  <si>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</si>
  <si>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</si>
  <si>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</si>
  <si>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</si>
  <si>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</si>
  <si>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</si>
  <si>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</si>
  <si>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</si>
  <si>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</si>
  <si>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</si>
  <si>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</si>
  <si>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</si>
  <si>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</si>
  <si>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</si>
  <si>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</si>
  <si>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</si>
  <si>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</si>
  <si>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</si>
  <si>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06/01+06/04+06/11+06/12+06/19+06/22+06/23+06/24+06/29</t>
  </si>
  <si>
    <t>Finanszírozási kiadások összesen (83+84+85) 06/01+06/04+06/11+06/12+06/16+06/17+06/19+06/22+06/23+06/24+06/29</t>
  </si>
  <si>
    <t>Kiadások összesen (82+86)</t>
  </si>
  <si>
    <t/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</si>
  <si>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</si>
  <si>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</si>
  <si>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</si>
  <si>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</si>
  <si>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</si>
  <si>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</si>
  <si>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</si>
  <si>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 xml:space="preserve">8821111 Aktív korúak ellátása  </t>
  </si>
  <si>
    <t xml:space="preserve">8821221 Átmeneti segély             </t>
  </si>
  <si>
    <t xml:space="preserve">8821231 Temetési segély              </t>
  </si>
  <si>
    <t xml:space="preserve">8903011 Civil szervezetek mûködési támogatása            </t>
  </si>
  <si>
    <t xml:space="preserve">8411121 Önkormányzati jogalkotás              </t>
  </si>
  <si>
    <t xml:space="preserve">8899211 Szociális étkezte-tés             </t>
  </si>
  <si>
    <t xml:space="preserve">8821291 Egyéb önkor-mányzati eseti pénzbeli ellátások          </t>
  </si>
  <si>
    <t xml:space="preserve">8411331 Adó, illeték kiszabá-sa, beszedé-se        </t>
  </si>
  <si>
    <t xml:space="preserve">8414021 Köz-világítás               </t>
  </si>
  <si>
    <t xml:space="preserve">8414031 Város-, község-gazdál-kodás         </t>
  </si>
  <si>
    <t xml:space="preserve">8419019 Önkor-mányza-tok és társulá-sok elszámo-lásai           </t>
  </si>
  <si>
    <t xml:space="preserve">8621011 Háziorvo-si alapellá-tás             </t>
  </si>
  <si>
    <t xml:space="preserve">8621021 Háziorvo-si ügyeleti ellátás           </t>
  </si>
  <si>
    <t xml:space="preserve">8623011 Fogorvo-si alapellá-tás              </t>
  </si>
  <si>
    <t xml:space="preserve">8821121 Idõskorú-ak járadéka              </t>
  </si>
  <si>
    <t xml:space="preserve">8821131 Lakás-fenntartási támoga-tás normatív alapon           </t>
  </si>
  <si>
    <t xml:space="preserve">8821181 Kiegészí-tõ gyermek-védelmi támoga-tás             </t>
  </si>
  <si>
    <t xml:space="preserve">8821191 Óvodáz-tatási támo-gatás             </t>
  </si>
  <si>
    <t xml:space="preserve">8821241 Rendkí-vüli gyermek-védelmi támoga-tás             </t>
  </si>
  <si>
    <t xml:space="preserve">8899281 Falu-gondnoki, tanya-gondnoki szolgál-tatás            </t>
  </si>
  <si>
    <t xml:space="preserve">8904421 Közfoglalkoztatás         </t>
  </si>
  <si>
    <t xml:space="preserve">9101231 Könyv-tári szolgálta-tások              </t>
  </si>
  <si>
    <t>Sor-szám</t>
  </si>
  <si>
    <t>5.sz. melléklet</t>
  </si>
  <si>
    <t>Igazgatási szolgáltatási díj</t>
  </si>
  <si>
    <t>Felügyeleti jellegű tevékenység díja</t>
  </si>
  <si>
    <t>Gépjárműadó</t>
  </si>
  <si>
    <t>Termőföld bérbeadásából származó jövedelemadó</t>
  </si>
  <si>
    <t>03/a</t>
  </si>
  <si>
    <t>Rendszeres gyermekvédelmi kedvezményben részesülők pénzbeni támogatása [Gyvt. 20/A.§]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</si>
  <si>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</si>
  <si>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</si>
  <si>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</si>
  <si>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</si>
  <si>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</si>
  <si>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</si>
  <si>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</si>
  <si>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</si>
  <si>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</si>
  <si>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</si>
  <si>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</si>
  <si>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</si>
  <si>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</si>
  <si>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</si>
  <si>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</si>
  <si>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</si>
  <si>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</si>
  <si>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</si>
  <si>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</si>
  <si>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</si>
  <si>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</si>
  <si>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</si>
  <si>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Telj.      %-a</t>
  </si>
  <si>
    <t>Teljesí-tés</t>
  </si>
  <si>
    <t>Közhatalmi bevételek előirányzata és teljesítése</t>
  </si>
  <si>
    <t xml:space="preserve"> 6.sz. melléklet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</si>
  <si>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</si>
  <si>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</si>
  <si>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</si>
  <si>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</si>
  <si>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</si>
  <si>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</si>
  <si>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</si>
  <si>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</si>
  <si>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</si>
  <si>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</si>
  <si>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</si>
  <si>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</si>
  <si>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</si>
  <si>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</si>
  <si>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</si>
  <si>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</si>
  <si>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</si>
  <si>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</si>
  <si>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</si>
  <si>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</si>
  <si>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</si>
  <si>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</si>
  <si>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</si>
  <si>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Intézményi működési bevételek előirányzata és teljesítése</t>
  </si>
  <si>
    <t>Teljesítés   %-a</t>
  </si>
  <si>
    <t>Megnevezés</t>
  </si>
  <si>
    <t>Eredeti előirányzat</t>
  </si>
  <si>
    <t>Módosított előirányzat</t>
  </si>
  <si>
    <t>Teljesítés</t>
  </si>
  <si>
    <t>01</t>
  </si>
  <si>
    <t>Rendszeres személyi juttatás (=02/09)</t>
  </si>
  <si>
    <t>02</t>
  </si>
  <si>
    <t>Nem rendszeres személyi juttatás (=02/42)</t>
  </si>
  <si>
    <t>03</t>
  </si>
  <si>
    <t>04</t>
  </si>
  <si>
    <t>05</t>
  </si>
  <si>
    <t>06</t>
  </si>
  <si>
    <t>ebből: Egészségügyi hozzájárulás (=02/52)</t>
  </si>
  <si>
    <t>07</t>
  </si>
  <si>
    <t>08</t>
  </si>
  <si>
    <t>ebből: Nemzetközi tagsági díjak (=03/57)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</si>
  <si>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</si>
  <si>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</si>
  <si>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</si>
  <si>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</si>
  <si>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</si>
  <si>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</si>
  <si>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</si>
  <si>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</si>
  <si>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</si>
  <si>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Működési célú pénzeszközátadások államháztartáson kívülre (=04/52)</t>
  </si>
  <si>
    <t>18</t>
  </si>
  <si>
    <t>Tartalékok (működési célú) (=04/57)</t>
  </si>
  <si>
    <t>19</t>
  </si>
  <si>
    <t>20</t>
  </si>
  <si>
    <t>21</t>
  </si>
  <si>
    <t>22</t>
  </si>
  <si>
    <t>23</t>
  </si>
  <si>
    <t>Beruházások (ÁFA-val) (=05/17)</t>
  </si>
  <si>
    <t>24</t>
  </si>
  <si>
    <t>Felhalmozási célú garancia- és kezességvállalásból származó kifizetés államháztartáson belülre (=04/59)</t>
  </si>
  <si>
    <t>25</t>
  </si>
  <si>
    <t>26</t>
  </si>
  <si>
    <t>27</t>
  </si>
  <si>
    <t>28</t>
  </si>
  <si>
    <t>29</t>
  </si>
  <si>
    <t>30</t>
  </si>
  <si>
    <t>31</t>
  </si>
  <si>
    <t>32</t>
  </si>
  <si>
    <t>Felhalmozási célú céltartalék (=04/112)</t>
  </si>
  <si>
    <t>33</t>
  </si>
  <si>
    <t>34</t>
  </si>
  <si>
    <t>35</t>
  </si>
  <si>
    <t>36</t>
  </si>
  <si>
    <t>37</t>
  </si>
  <si>
    <t>38</t>
  </si>
  <si>
    <t>39</t>
  </si>
  <si>
    <t>40</t>
  </si>
  <si>
    <t>Önkormányzatok működési költségvetési támogatása (=09/23)</t>
  </si>
  <si>
    <t>41</t>
  </si>
  <si>
    <t>Előző évi költségvetési kiegészítések, visszatérülések (=09/24)</t>
  </si>
  <si>
    <t>42</t>
  </si>
  <si>
    <t>Működési célú garancia- és kezességvállalásból származó megtérülés államháztartáson belülről (=09/25)</t>
  </si>
  <si>
    <t>43</t>
  </si>
  <si>
    <t>Működési célú visszatérítendő támogatások, kölcsönök igénybevétele, megtérülése államháztartáson belülről  (=09/35+09/134)</t>
  </si>
  <si>
    <t>44</t>
  </si>
  <si>
    <t>45</t>
  </si>
  <si>
    <t>46</t>
  </si>
  <si>
    <t>Működési célú garancia- és kezességvállalásból származó megtérülés államháztartáson kívülről (=09/48)</t>
  </si>
  <si>
    <t>47</t>
  </si>
  <si>
    <t>Működési célú visszatérítendő támogatások, kölcsönök visszatérülése államháztartáson kívülről  (=09/57)</t>
  </si>
  <si>
    <t>48</t>
  </si>
  <si>
    <t>Működési célú pénzeszközátvétel államháztartáson kívülről (=09/68)</t>
  </si>
  <si>
    <t>49</t>
  </si>
  <si>
    <t>50</t>
  </si>
  <si>
    <t>51</t>
  </si>
  <si>
    <t>52</t>
  </si>
  <si>
    <t>Tárgyi eszközök, immateriális javak értékesítése összesen (ÁFA-val) (=08/13)</t>
  </si>
  <si>
    <t>53</t>
  </si>
  <si>
    <t>Tartós részesedések értékesítése  (=08/21)</t>
  </si>
  <si>
    <t>54</t>
  </si>
  <si>
    <t>Meglévő részesedések tőkekivonásához tőkeleszállításához kapcsolódó bevételek (=08/22)</t>
  </si>
  <si>
    <t>55</t>
  </si>
  <si>
    <t>56</t>
  </si>
  <si>
    <t>57</t>
  </si>
  <si>
    <t>58</t>
  </si>
  <si>
    <t>59</t>
  </si>
  <si>
    <t>Önkormányzatok felhalmozási költségvetési támogatása (=09/79)</t>
  </si>
  <si>
    <t>60</t>
  </si>
  <si>
    <t>61</t>
  </si>
  <si>
    <t>Felhalmozási célú visszatérítendő támogatások, kölcsönök igénybevétele, megtérülése államháztartáson belülről (=09/90+09/144)</t>
  </si>
  <si>
    <t>62</t>
  </si>
  <si>
    <t>63</t>
  </si>
  <si>
    <t>64</t>
  </si>
  <si>
    <t>65</t>
  </si>
  <si>
    <t>66</t>
  </si>
  <si>
    <t>Felhalmozási célú pénzeszközátvétel államháztartáson kívülről (=09/123)</t>
  </si>
  <si>
    <t>67</t>
  </si>
  <si>
    <t>68</t>
  </si>
  <si>
    <t>69</t>
  </si>
  <si>
    <t>70</t>
  </si>
  <si>
    <t>71</t>
  </si>
  <si>
    <t>72</t>
  </si>
  <si>
    <t>Alap- és vállalkozási tevékenység közötti elszámolások (=06/29)</t>
  </si>
  <si>
    <t>73</t>
  </si>
  <si>
    <t>74</t>
  </si>
  <si>
    <t>75</t>
  </si>
  <si>
    <t>76</t>
  </si>
  <si>
    <t>77</t>
  </si>
  <si>
    <t>Maradvány működési célú igénybevétele (=10/15+10/17)</t>
  </si>
  <si>
    <t>78</t>
  </si>
  <si>
    <t>Maradvány felhalmozási célú igénybevétele (=10/16+10/18)</t>
  </si>
  <si>
    <t>79</t>
  </si>
  <si>
    <t>Alap- és vállalkozási tevékenység közötti elszámolások (=10/19)</t>
  </si>
  <si>
    <t>80</t>
  </si>
  <si>
    <t>81</t>
  </si>
  <si>
    <t>82</t>
  </si>
  <si>
    <t>83</t>
  </si>
  <si>
    <t>Függő, átfutó, kiegyenlítő bevételek (=10/38)</t>
  </si>
  <si>
    <t>84</t>
  </si>
  <si>
    <t>85</t>
  </si>
  <si>
    <t>86</t>
  </si>
  <si>
    <t>87</t>
  </si>
  <si>
    <t>88</t>
  </si>
  <si>
    <t>89</t>
  </si>
  <si>
    <t>Szöc Község Önkormányzat 2013. évi költségvetése és teljesítése</t>
  </si>
  <si>
    <t>1. sz. melléklet</t>
  </si>
  <si>
    <t>Telj. %-a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</si>
  <si>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</si>
  <si>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</si>
  <si>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</si>
  <si>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</si>
  <si>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</si>
  <si>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</si>
  <si>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</si>
  <si>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</si>
  <si>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</si>
  <si>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</si>
  <si>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</si>
  <si>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</si>
  <si>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</si>
  <si>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</si>
  <si>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</si>
  <si>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</si>
  <si>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</si>
  <si>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</si>
  <si>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</si>
  <si>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</si>
  <si>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</si>
  <si>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</si>
  <si>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</si>
  <si>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</si>
  <si>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</si>
  <si>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</si>
  <si>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</si>
  <si>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</si>
  <si>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</si>
  <si>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</si>
  <si>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</si>
  <si>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</si>
  <si>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</si>
  <si>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</si>
  <si>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</si>
  <si>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</si>
  <si>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</si>
  <si>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</si>
  <si>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</si>
  <si>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</si>
  <si>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</si>
  <si>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</si>
  <si>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</si>
  <si>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</si>
  <si>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</si>
  <si>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</si>
  <si>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</si>
  <si>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</si>
  <si>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</si>
  <si>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</si>
  <si>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</si>
  <si>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</si>
  <si>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</si>
  <si>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</si>
  <si>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Sorszám</t>
  </si>
  <si>
    <t>Eredeti elő-irányzat</t>
  </si>
  <si>
    <t>Telj.  %-a</t>
  </si>
  <si>
    <t>Személyi juttatások, a munkaadókat terhelő járulékok és szociális hozzájárulási adó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</si>
  <si>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</si>
  <si>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</si>
  <si>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</si>
  <si>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</si>
  <si>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</si>
  <si>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</si>
  <si>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</si>
  <si>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</si>
  <si>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</si>
  <si>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</si>
  <si>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</si>
  <si>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</si>
  <si>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</si>
  <si>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</si>
  <si>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</si>
  <si>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</si>
  <si>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</si>
  <si>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</si>
  <si>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</si>
  <si>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</si>
  <si>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</si>
  <si>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</si>
  <si>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</si>
  <si>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</si>
  <si>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</si>
  <si>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</si>
  <si>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</si>
  <si>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</si>
  <si>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</si>
  <si>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</si>
  <si>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</si>
  <si>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</si>
  <si>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</si>
  <si>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</si>
  <si>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</si>
  <si>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</si>
  <si>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</si>
  <si>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</si>
  <si>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</si>
  <si>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</si>
  <si>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</si>
  <si>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</si>
  <si>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</si>
  <si>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</si>
  <si>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</si>
  <si>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</si>
  <si>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</si>
  <si>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</si>
  <si>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</si>
  <si>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</si>
  <si>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</si>
  <si>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</si>
  <si>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</si>
  <si>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</si>
  <si>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</si>
  <si>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</si>
  <si>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</si>
  <si>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</si>
  <si>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</si>
  <si>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</si>
  <si>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</si>
  <si>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</si>
  <si>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</si>
  <si>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</si>
  <si>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</si>
  <si>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</si>
  <si>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</si>
  <si>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</si>
  <si>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</si>
  <si>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Telje-sítés</t>
  </si>
  <si>
    <t>Telje-sítés   %-a</t>
  </si>
  <si>
    <t>Módosí-tott előirány-zat</t>
  </si>
  <si>
    <t>Eredeti előirány-zat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</si>
  <si>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</si>
  <si>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</si>
  <si>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</si>
  <si>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</si>
  <si>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</si>
  <si>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</si>
  <si>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</si>
  <si>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</si>
  <si>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</si>
  <si>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</si>
  <si>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</si>
  <si>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</si>
  <si>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</si>
  <si>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</si>
  <si>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</si>
  <si>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</si>
  <si>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</si>
  <si>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</si>
  <si>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</si>
  <si>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</si>
  <si>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</si>
  <si>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</si>
  <si>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</si>
  <si>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</si>
  <si>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</si>
  <si>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</si>
  <si>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</si>
  <si>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</si>
  <si>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</si>
  <si>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</si>
  <si>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</si>
  <si>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</si>
  <si>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</si>
  <si>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</si>
  <si>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</si>
  <si>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</si>
  <si>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</si>
  <si>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</si>
  <si>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</si>
  <si>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</si>
  <si>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</si>
  <si>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</si>
  <si>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</si>
  <si>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</si>
  <si>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</si>
  <si>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</si>
  <si>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</si>
  <si>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</si>
  <si>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</si>
  <si>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</si>
  <si>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</si>
  <si>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</si>
  <si>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</si>
  <si>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</si>
  <si>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</si>
  <si>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</si>
  <si>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</si>
  <si>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</si>
  <si>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</si>
  <si>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</si>
  <si>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</si>
  <si>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</si>
  <si>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</si>
  <si>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</si>
  <si>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</si>
  <si>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</si>
  <si>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</si>
  <si>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</si>
  <si>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</si>
  <si>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</si>
  <si>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</si>
  <si>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</si>
  <si>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</si>
  <si>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egészségügyi fekvőbeteg- szakellátó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</si>
  <si>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</si>
  <si>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</si>
  <si>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</si>
  <si>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</si>
  <si>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</si>
  <si>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</si>
  <si>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</si>
  <si>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</si>
  <si>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</si>
  <si>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</si>
  <si>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</si>
  <si>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</si>
  <si>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90</t>
  </si>
  <si>
    <t>Felhalmozási célú visszatérítendő támogatások, kölcsönök megtérülése államháztartáson belülről (81+…+89)</t>
  </si>
  <si>
    <t>91</t>
  </si>
  <si>
    <t>Felhalmozási célú támogatásértékű  bevétel központi költségvetési szervektől</t>
  </si>
  <si>
    <t>92</t>
  </si>
  <si>
    <t>Felhalmozási célú támogatásértékű bevétel fejezeti kezelésű előirányzatoktól EU-s programok és azok hazai társfinanszírozása</t>
  </si>
  <si>
    <t>93</t>
  </si>
  <si>
    <t>Felhalmozási célú támogatásértékű bevétel egyéb fejezeti kezelésű előirányzatoktól</t>
  </si>
  <si>
    <t>94</t>
  </si>
  <si>
    <t>Felhalmozási célú támogatásértékű bevétel központi kezelésű előirányzatból</t>
  </si>
  <si>
    <t>95</t>
  </si>
  <si>
    <t>Felhalmozási célú támogatásértékű bevétel társadalombiztosítás pénzügyi alapjaitól</t>
  </si>
  <si>
    <t>96</t>
  </si>
  <si>
    <t>Felhalmozási célú támogatásértékű bevétel elkülönített állami pénzalapoktól</t>
  </si>
  <si>
    <t>97</t>
  </si>
  <si>
    <t>Felhalmozási célú támogatásértékű bevétel helyi önkormányzatoktól és költségvetési szerveitől</t>
  </si>
  <si>
    <t>98</t>
  </si>
  <si>
    <t>Felhalmozási célú támogatásértékű bevétel társulásoktól és költségvetési szerveitől</t>
  </si>
  <si>
    <t>99</t>
  </si>
  <si>
    <t>Felhalmozási célú támogatásértékű bevétel nemzetiségi önkormányzatoktól és költségvetési szerveitől</t>
  </si>
  <si>
    <t>100</t>
  </si>
  <si>
    <t>Felhalmozási célú támogatásértékű bevétel térségi fejlesztési tanácsoktól és költségvetési szerveitől</t>
  </si>
  <si>
    <t>101</t>
  </si>
  <si>
    <t>Felhalmozási célú támogatásértékű bevételek (91+…+100)</t>
  </si>
  <si>
    <t>102</t>
  </si>
  <si>
    <t>Felhalmozási célú támogatások államháztartáson belülről (79+80+90+101+144)</t>
  </si>
  <si>
    <t>103</t>
  </si>
  <si>
    <t>7. sz. melléklet.</t>
  </si>
  <si>
    <t>8. sz. melléklet</t>
  </si>
  <si>
    <t>Kiadások tevékenységenként</t>
  </si>
  <si>
    <t>Felhalmozási célú garancia- és kezességvállalásból származó megtérülés államháztartáson kívülről</t>
  </si>
  <si>
    <t>104</t>
  </si>
  <si>
    <t>Felhalmozási célú visszatérítendő támogatások, kölcsönök visszatérülése egyházaktól</t>
  </si>
  <si>
    <t>105</t>
  </si>
  <si>
    <t>Felhalmozási célú visszatérítendő támogatások, kölcsönök visszatérülése nonprofit és egyéb civil  szervezetektől</t>
  </si>
  <si>
    <t>106</t>
  </si>
  <si>
    <t>Felhalmozási célú visszatérítendő támogatások, kölcsönök visszatérülése háztartásoktól</t>
  </si>
  <si>
    <t>107</t>
  </si>
  <si>
    <t>Felhalmozási célú visszatérítendő támogatások, kölcsönök visszatérülése pénzügyi vállalkozásoktól</t>
  </si>
  <si>
    <t>108</t>
  </si>
  <si>
    <t>Felhalmozási célú visszatérítendő támogatások, kölcsönök visszatérülése állami többségi tulajdonú nem pénzügyi vállalkozásoktól</t>
  </si>
  <si>
    <t>109</t>
  </si>
  <si>
    <t>Felhalmozási célú visszatérítendő támogatások, kölcsönök visszatérülése önkormányzati többségi tulajdonú nem pénzügyi vállalkozásoktól</t>
  </si>
  <si>
    <t>110</t>
  </si>
  <si>
    <t>Felhalmozási célú visszatérítendő támogatások, kölcsönök visszatérülése egyéb vállalkozásoktól</t>
  </si>
  <si>
    <t>111</t>
  </si>
  <si>
    <t>Felhalmozási célú visszatérítendő támogatások, kölcsönök visszatérülése egyéb külföldiektől</t>
  </si>
  <si>
    <t>112</t>
  </si>
  <si>
    <t>Felhalmozási célú visszatérítendő támogatások, kölcsönök visszatérülése államháztartáson kívülről (104+…+111)</t>
  </si>
  <si>
    <t>113</t>
  </si>
  <si>
    <t>Felhalmozási célú pénzeszközátvétel  egyházaktól</t>
  </si>
  <si>
    <t>114</t>
  </si>
  <si>
    <t>Felhalmozási célú pénzeszközátvétel  nonprofit és egyéb civil  szervezetektől</t>
  </si>
  <si>
    <t>115</t>
  </si>
  <si>
    <t>Felhalmozási célú pénzeszközátvétel  háztartásoktól</t>
  </si>
  <si>
    <t>116</t>
  </si>
  <si>
    <t>Felhalmozási célú pénzeszközátvétel  pénzügyi vállalkozásoktól</t>
  </si>
  <si>
    <t>117</t>
  </si>
  <si>
    <t>Felhalmozási célú pénzeszközátvétel  állami többségi tulajdonú nem pénzügyi vállalkozásoktól</t>
  </si>
  <si>
    <t>118</t>
  </si>
  <si>
    <t>Felhalmozási célú pénzeszközátvétel önkormányzati többségi tulajdonú nem pénzügyi vállalkozásoktól</t>
  </si>
  <si>
    <t>119</t>
  </si>
  <si>
    <t>Felhalmozási célú pénzeszközátvétel  egyéb vállalkozásoktól</t>
  </si>
  <si>
    <t>120</t>
  </si>
  <si>
    <t>Felhalmozási célú pénzeszközátvétel  Európai Uniótól</t>
  </si>
  <si>
    <t>121</t>
  </si>
  <si>
    <t>Felhalmozási célú pénzeszközátvétel  kormányok és nemzetközi szervezetektől</t>
  </si>
  <si>
    <t>122</t>
  </si>
  <si>
    <t>Felhalmozási célú pénzeszközátvétel  egyéb külföldiektől</t>
  </si>
  <si>
    <t>123</t>
  </si>
  <si>
    <t>Felhalmozási célú pénzeszközátvétel államháztartáson kívülről (113+…+122)</t>
  </si>
  <si>
    <t>124</t>
  </si>
  <si>
    <t>Felhalmozási célú átvett  pénzeszközök (103+112+123)</t>
  </si>
  <si>
    <t>125</t>
  </si>
  <si>
    <t>Működési célú visszatérítendő támogatások, kölcsönök igénybevétele központi költségvetési szervektől</t>
  </si>
  <si>
    <t>126</t>
  </si>
  <si>
    <t>Működési célú visszatérítendő támogatások, kölcsönök igénybevétele fejezeti kezelésű előirányzatoktól EU-s programok és azok hazai társfinanszírozása</t>
  </si>
  <si>
    <t>127</t>
  </si>
  <si>
    <t>Működési célú visszatérítendő támogatások, kölcsönök igénybevétele egyéb fejezeti kezelésű előirányzatoktól</t>
  </si>
  <si>
    <t>128</t>
  </si>
  <si>
    <t>Működési célú visszatérítendő támogatások, kölcsönök igénybevétele társadalombiztosítás pénzügyi alapjaitól</t>
  </si>
  <si>
    <t>129</t>
  </si>
  <si>
    <t>Működési célú visszatérítendő támogatások, kölcsönök igénybevétele elkülönített állami pénzalapoktól</t>
  </si>
  <si>
    <t>130</t>
  </si>
  <si>
    <t>Működési célú visszatérítendő támogatások, kölcsönök igénybevétele helyi önkormányzatoktól és költségvetési szerveitől</t>
  </si>
  <si>
    <t>131</t>
  </si>
  <si>
    <t>Működési célú visszatérítendő támogatások, kölcsönök igénybevétele  társulásoktól és költségvetési szerveitől</t>
  </si>
  <si>
    <t>132</t>
  </si>
  <si>
    <t>Működési célú visszatérítendő támogatások, kölcsönök igénybevétele nemzetiségi önkormányzatoktól és költségvetési szerveitől</t>
  </si>
  <si>
    <t>133</t>
  </si>
  <si>
    <t>Működési célú visszatérítendő támogatások, kölcsönök igénybevétele térségi fejlesztési tanácsoktól és költségvetési szerveitől</t>
  </si>
  <si>
    <t>134</t>
  </si>
  <si>
    <t>Működési célú visszatérítendő támogatások, kölcsönök igénybevétele államháztartáson belülről (125+…+133)</t>
  </si>
  <si>
    <t>135</t>
  </si>
  <si>
    <t>Felhalmozási célú visszatérítendő támogatások, kölcsönök igénybevétele központi költségvetési szervektől</t>
  </si>
  <si>
    <t>136</t>
  </si>
  <si>
    <t>Felhalmozási célú visszatérítendő támogatások, kölcsönök igénybevétele fejezeti kezelésű előirányzatoktól EU-s programok és azok hazai társfinanszírozása</t>
  </si>
  <si>
    <t>137</t>
  </si>
  <si>
    <t>Felhalmozási célú visszatérítendő támogatások, kölcsönök igénybevétele egyéb fejezeti kezelésű előirányzatoktól</t>
  </si>
  <si>
    <t>138</t>
  </si>
  <si>
    <t>Felhalmozási célú visszatérítendő támogatások, kölcsönök igénybevétele társadalombiztosítás pénzügyi alapjaitól</t>
  </si>
  <si>
    <t>139</t>
  </si>
  <si>
    <t>45/a</t>
  </si>
  <si>
    <t>Köztemetés</t>
  </si>
  <si>
    <t>8821171Rendszeres gyermekvédelmi tám.</t>
  </si>
  <si>
    <t>Felhalmozási célú visszatérítendő támogatások, kölcsönök igénybevétele elkülönített állami pénzalapoktól</t>
  </si>
  <si>
    <t>140</t>
  </si>
  <si>
    <t>Felhalmozási célú visszatérítendő támogatások, kölcsönök igénybevétele helyi önkormányzatoktól és költségvetési szerveitől</t>
  </si>
  <si>
    <t>141</t>
  </si>
  <si>
    <t>Felhalmozási célú visszatérítendő támogatások, kölcsönök igénybevétele  társulásoktól és költségvetési szerveitől</t>
  </si>
  <si>
    <t>142</t>
  </si>
  <si>
    <t>Felhalmozási célú visszatérítendő támogatások, kölcsönök igénybevétele nemzetiségi önkormányzatoktól és költségvetési szerveitől</t>
  </si>
  <si>
    <t>143</t>
  </si>
  <si>
    <t>Felhalmozásicélú visszatérítendő támogatások, kölcsönök igénybevétele térségi fejlesztési tanácsoktól és költségvetési szerveitől</t>
  </si>
  <si>
    <t>144</t>
  </si>
  <si>
    <t>Felhalmozási célú visszatérítendő támogatások, kölcsönök igénybevétele államháztartáson belülről (135+…+143)</t>
  </si>
  <si>
    <t>Működési és felhalmozási bevételek államháztartáson belülről</t>
  </si>
  <si>
    <t>4.sz. melléklet</t>
  </si>
  <si>
    <t>Teljesítés         %-a</t>
  </si>
  <si>
    <t>Dologi kiadások előirányzata és teljesítése</t>
  </si>
  <si>
    <t>3. sz. melléklet</t>
  </si>
  <si>
    <t>2. sz. melléklet</t>
  </si>
  <si>
    <t>Önkormányzat működési célú költségvetési támogatása   (01+…+18)</t>
  </si>
  <si>
    <t>Összesen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</si>
  <si>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</si>
  <si>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</si>
  <si>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</si>
  <si>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</si>
  <si>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</si>
  <si>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</si>
  <si>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</si>
  <si>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</si>
  <si>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</si>
  <si>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</si>
  <si>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</si>
  <si>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</si>
  <si>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</si>
  <si>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</si>
  <si>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</si>
  <si>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</si>
  <si>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</si>
  <si>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</si>
  <si>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</si>
  <si>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</si>
  <si>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</si>
  <si>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</si>
  <si>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</si>
  <si>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</si>
  <si>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</si>
  <si>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</si>
  <si>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</si>
  <si>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</si>
  <si>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</si>
  <si>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</si>
  <si>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</si>
  <si>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</si>
  <si>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Külső személyi juttatások (=02/48)</t>
  </si>
  <si>
    <t>Személyi juttatások  összesen (01+02+03)</t>
  </si>
  <si>
    <t>Munkaadókat terhelő járulékok és szociális hozzájárulási adó (=02/54)</t>
  </si>
  <si>
    <t>Dologi kiadások (=03/14+18+33+34+45+46+68)</t>
  </si>
  <si>
    <t>Működési célú általános forgalmi adó összesen (=03/40)</t>
  </si>
  <si>
    <t>Különféle költségvetési befizetések (=03/55)</t>
  </si>
  <si>
    <t>ebből: Előző évi maradvány visszafizetése (=03/47)</t>
  </si>
  <si>
    <t>Egyéb folyó kiadások (Adók, díjak egyéb befizetések, Realizált árfolyamveszteségek) (=03/61+67)</t>
  </si>
  <si>
    <t>Kamatkiadások (=03/66)</t>
  </si>
  <si>
    <t>Dologi kiadások összesen (07+08+09+11+13)</t>
  </si>
  <si>
    <t>Működési célú támogatásértékű kiadás központi költségvetési szervnek (373-ból) (=04/22)</t>
  </si>
  <si>
    <t>Egyéb működési célú kiadások összesen(15+16+17+27+...31)</t>
  </si>
  <si>
    <t>Társadalom- és szociálpolitikai juttatások (=12/10+17+20+28+49)</t>
  </si>
  <si>
    <t>Ellátottak pénzbeli juttatásai (=12/32)</t>
  </si>
  <si>
    <t>Működési kiadások összesen (04+05+14+32+33+34)</t>
  </si>
  <si>
    <t>Felújítások (ÁFA-val) (=05/06)</t>
  </si>
  <si>
    <t>ebből: Beruházás előzetesen felszámított általános forgalmi adója (05/15)</t>
  </si>
  <si>
    <t>Beruházási kiadásokhoz kapcsolódó általános forgalmi adó befizetése (05/16)</t>
  </si>
  <si>
    <t>Felhalmozási célú visszatérítendő támogatások, kölcsönök törlesztése államháztartáson belülre (=04/79)</t>
  </si>
  <si>
    <t>Felhalmozási célú támogatásértékű kiadás központi költségvetési szervnek (374-ből) (=04/80)</t>
  </si>
  <si>
    <t>Felhalmozási célú támogatásértékű kiadás fejezeti kezelésű előirányzatnak EU-s programokra és azok hazai társfinanszírozására (374-ből) (=04/81)</t>
  </si>
  <si>
    <t>Felhalmozási célú támogatásértékű kiadás helyi önkormányzatoknak és költségvetési szerveiknek (374-ből) (=04/85)</t>
  </si>
  <si>
    <t>Felhalmozási célú támogatásértékű kiadás nemzetiségi önkormányzatoknak és költségvetési szerveiknek (374-ből) (=04/87)</t>
  </si>
  <si>
    <t>Felhalmozási célú támogatásértékű kiadás térségi fejlesztési tanácsoknak és költségvetési szerveiknek (374-ből) (=04/88)</t>
  </si>
  <si>
    <t>Felhalmozási célú támogatásértékű kiadások (43+...+51) (=04/89)</t>
  </si>
  <si>
    <t>Lakástámogatás (=04/100)</t>
  </si>
  <si>
    <t>Felhalmozási célú pénzeszközátadások államháztartáson kívülre (=04/111)</t>
  </si>
  <si>
    <t>Befektetési célú részesedések vásárlása (=04/113)</t>
  </si>
  <si>
    <t>Meglévő tartós részesedéshez kapcsolódó tőkeemelés kiadása (=04/114)</t>
  </si>
  <si>
    <t>Egyéb felhalmozási célú kiadások összesen (40+41+42+52+...+59)</t>
  </si>
  <si>
    <t>Felhalmozási kiadások összesen (36+37+60)</t>
  </si>
  <si>
    <t>Költségvetési kiadások  mindösszesen (35+61)</t>
  </si>
  <si>
    <t>Egyéb saját működési bevétel (=07/12)</t>
  </si>
  <si>
    <t>ebből: Önkormányzati vagyon bérbeadásából származó bevétel (=07/06)</t>
  </si>
  <si>
    <t>Vadászati jog gyakorlásából, hasznosításából származó bevétel (=07/07)</t>
  </si>
  <si>
    <t>Működési célú áfa bevételek, visszatérülések (=07/18)</t>
  </si>
  <si>
    <t>Működési célú hozam- kamatbevételek összesen (=07/22)</t>
  </si>
  <si>
    <t>ebből: Működési célú realizált árfolyamnyereség bevétele (=07/21)</t>
  </si>
  <si>
    <t>Intézményi működési bevételek (63+66+67)</t>
  </si>
  <si>
    <t>Működési célú támogatásértékű bevétel központi költségvetési szervtől (=09/36)</t>
  </si>
  <si>
    <t>Működési célú támogatásértékű bevétel fejezeti kezelésű előirányzattól EU-s programokra és azok hazai társfinanszírozására (=09/37)</t>
  </si>
  <si>
    <t>Működési célú támogatásértékű bevétel egyéb fejezeti kezelésű előirányzattól (=09/38)</t>
  </si>
  <si>
    <t>Működési célú támogatásértékű bevétel központi kezelésű előirányzattól (=09/39)</t>
  </si>
  <si>
    <t>Működési célú támogatásértékű bevétel társadalombiztosítás pénzügyi alapjaitól  (=09/40)</t>
  </si>
  <si>
    <t>Működési célú támogatásértékű bevétel elkülönített állami pénzalapoktól (=09/41)</t>
  </si>
  <si>
    <t>Működési célú támogatásértékű bevétel helyi önkormányzatoktól és költségvetési szerveiktől (=09/42)</t>
  </si>
  <si>
    <t>Működési célú támogatásértékű bevétel társulástól és költségvetési szerveiktől (=09/43)</t>
  </si>
  <si>
    <t>Működési célú támogatásértékű bevételek (74+...+83) (=09/46)</t>
  </si>
  <si>
    <t>Működési célú támogatások államháztartáson belülről (70+71+72+73+84)</t>
  </si>
  <si>
    <t>Működési célú átvett pénzeszközök (86+87+88)</t>
  </si>
  <si>
    <t>Igazgatási szolgáltatási díj (=16/01)</t>
  </si>
  <si>
    <t>Felügyeleti jellegű tevékenység díja (=16/02)</t>
  </si>
  <si>
    <t>Gépjárműadó (=16/03)</t>
  </si>
  <si>
    <t>Termőföld bérbeadásából származó jövedelemadó (=16/04)</t>
  </si>
  <si>
    <t>Önkormányzatoknak átengedett egyéb közhatalmi bevételek (16/05)</t>
  </si>
  <si>
    <t>Helyi adók és adójellegű bevételek (=16/17)</t>
  </si>
  <si>
    <t>ebből: Építményadó (=16/07)</t>
  </si>
  <si>
    <t>Telekadó (=16/08)</t>
  </si>
  <si>
    <t>Vállalkozók kommunális adója (=16/09)</t>
  </si>
  <si>
    <t>Magánszemélyek kommunális adója (=16/10)</t>
  </si>
  <si>
    <t>Idegenforgalmi adó tartózkodás után (=16/11)</t>
  </si>
  <si>
    <t>Idegenforgalmi adó épület után (=16/12)</t>
  </si>
  <si>
    <t>Iparűzési adó állandó jelleggel végzett iparűzési tevékenység  után (napi átalány) (=16/13)</t>
  </si>
  <si>
    <t>Iparűzési adó ideiglenes jelleggel végzett iparűzési tevékenység  után (napi átalány) (=16/14)</t>
  </si>
  <si>
    <t>Ebrendészeti hozzájárulás (16/15)</t>
  </si>
  <si>
    <t>Talajterhelési díj (16/16)</t>
  </si>
  <si>
    <t>Adópótlék, adóbírság (=16/18)</t>
  </si>
  <si>
    <t>Bírságbevétek (=16/24)</t>
  </si>
  <si>
    <t>Egyéb közhatalmi bevételek (=16/25)</t>
  </si>
  <si>
    <t>Közhatalmi bevételek (90+...+95+106+107+108)</t>
  </si>
  <si>
    <t>Működési bevételek összesen (69+85+89+109)</t>
  </si>
  <si>
    <t>Egyéb felhalmozási bevételek (=08/14)</t>
  </si>
  <si>
    <t>Állami készletek, tartalékok értékesítése (=(08/15)</t>
  </si>
  <si>
    <t>Vállalatértékesítésből, privatizációból származó bevételek (932-ből) (=08/23+24)</t>
  </si>
  <si>
    <t>Felhalmozási kamatbevételek és felhalmozási célú realizált árfolyamnyereség bevétele (=08/25+26+27)</t>
  </si>
  <si>
    <t>ebből: Felhalmozási célú realizált árfolyamnyereség bevétele (=08/27)</t>
  </si>
  <si>
    <t>Felhalmozási bevételek (111+…+118)</t>
  </si>
  <si>
    <t>Felhalmozási célú támogatásértékű bevétel központi költségvetési szervtől (=09/91)</t>
  </si>
  <si>
    <t>Felhalmozási célú támogatásértékű bevétel fejezeti kezelésű előirányzattól EU-s programokra és azok hazai társfinanszírozására (=09/92)</t>
  </si>
  <si>
    <t>Felhalmozási célú támogatásértékű bevétel egyéb fejezeti kezelésű előirányzattól (=09/93)</t>
  </si>
  <si>
    <t>Felhalmozási célú támogatásértékű bevétel közponi kezelésű előirányzattól (=09/94)</t>
  </si>
  <si>
    <t>Felhalmozási célú támogatásértékű bevétel társadalombiztosítás pénzügyi alapjaitól (=09/95)</t>
  </si>
  <si>
    <t>Felhalmozási célú támogatásértékű bevétel elkülönített állami pénzalapoktól (=09/96)</t>
  </si>
  <si>
    <t>Felhalmozási célú támogatásértékű bevételek (124+...+133) (=09/101)</t>
  </si>
  <si>
    <t>Felhalmozási célú támogatások államháztartáson belülről (121+122+123+134)</t>
  </si>
  <si>
    <t>Felhalmozási célú átvett pénzeszközök (136+137+138)</t>
  </si>
  <si>
    <t>Felhalmozási bevételek összesen (120+135+139)</t>
  </si>
  <si>
    <t>Költségvetési bevételek mindösszesen (110+140)</t>
  </si>
  <si>
    <t>Működési költségvetési kiadások és bevételek egyenlege (35-110)</t>
  </si>
  <si>
    <t>Felhalmozási költségvetési kiadások és bevételek egyenlege (61 - 140)</t>
  </si>
  <si>
    <t>145</t>
  </si>
  <si>
    <t>Államháztartáson belüli megelőlegezések visszafizetése (=06/15)</t>
  </si>
  <si>
    <t>146</t>
  </si>
  <si>
    <t>Központi, irányítószervi működési támogatás folyósítása (=06/16)</t>
  </si>
  <si>
    <t>147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</si>
</sst>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Font="1" applyBorder="1" applyAlignment="1">
      <alignment horizontal="right" vertical="top" wrapText="1"/>
    </xf>
    <xf numFmtId="1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Font="1" applyBorder="1" applyAlignment="1">
      <alignment horizontal="right" vertical="top" wrapText="1"/>
    </xf>
    <xf numFmtId="1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Font="1" applyBorder="1" applyAlignment="1">
      <alignment horizontal="right" vertical="center" wrapText="1"/>
    </xf>
    <xf numFmtId="3" fontId="0" fillId="0" borderId="1" xfId="0" applyFont="1" applyBorder="1" applyAlignment="1">
      <alignment horizontal="right" vertical="center" wrapText="1"/>
    </xf>
    <xf numFmtId="10" fontId="0" fillId="0" borderId="1" xfId="0" applyNumberFormat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/>
    </xf>
    <xf numFmtId="164" fontId="0" fillId="0" borderId="1" xfId="0" applyFont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0" fontId="0" fillId="0" borderId="1" xfId="0" applyNumberForma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wrapText="1"/>
    </xf>
    <xf numFmtId="3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" xfId="0" applyFont="1" applyBorder="1" applyAlignment="1">
      <alignment horizontal="right" vertical="top" wrapText="1"/>
    </xf>
    <xf numFmtId="10" fontId="0" fillId="0" borderId="1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view="pageBreakPreview" zoomScale="60" workbookViewId="0" topLeftCell="A133">
      <selection activeCell="F69" sqref="F69"/>
    </sheetView>
  </sheetViews>
  <sheetFormatPr defaultColWidth="9.140625" defaultRowHeight="12.75"/>
  <cols>
    <col min="1" max="1" width="11.57421875" style="0" customWidth="1"/>
    <col min="2" max="2" width="88.8515625" style="0" customWidth="1"/>
    <col min="3" max="3" width="14.28125" style="0" customWidth="1"/>
    <col min="4" max="4" width="12.7109375" style="0" customWidth="1"/>
    <col min="5" max="5" width="14.00390625" style="0" customWidth="1"/>
    <col min="6" max="6" width="12.421875" style="1" customWidth="1"/>
  </cols>
  <sheetData>
    <row r="1" spans="5:6" ht="12.75">
      <c r="E1" s="52" t="s">
        <v>394</v>
      </c>
      <c r="F1" s="52"/>
    </row>
    <row r="2" spans="1:6" ht="18.75" customHeight="1">
      <c r="A2" s="53" t="s">
        <v>393</v>
      </c>
      <c r="B2" s="54"/>
      <c r="C2" s="54"/>
      <c r="D2" s="54"/>
      <c r="E2" s="54"/>
      <c r="F2" s="54"/>
    </row>
    <row r="3" spans="1:6" ht="30">
      <c r="A3" s="23" t="s">
        <v>450</v>
      </c>
      <c r="B3" s="23" t="s">
        <v>273</v>
      </c>
      <c r="C3" s="23" t="s">
        <v>274</v>
      </c>
      <c r="D3" s="23" t="s">
        <v>275</v>
      </c>
      <c r="E3" s="23" t="s">
        <v>276</v>
      </c>
      <c r="F3" s="24" t="s">
        <v>395</v>
      </c>
    </row>
    <row r="4" spans="1:6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2">
        <v>6</v>
      </c>
    </row>
    <row r="5" spans="1:6" ht="12.75">
      <c r="A5" s="6" t="s">
        <v>277</v>
      </c>
      <c r="B5" s="7" t="s">
        <v>278</v>
      </c>
      <c r="C5" s="8">
        <v>4199</v>
      </c>
      <c r="D5" s="8">
        <v>4199</v>
      </c>
      <c r="E5" s="8">
        <v>2359</v>
      </c>
      <c r="F5" s="43">
        <f>E5/D5</f>
        <v>0.5618004286734937</v>
      </c>
    </row>
    <row r="6" spans="1:6" ht="12.75">
      <c r="A6" s="6" t="s">
        <v>279</v>
      </c>
      <c r="B6" s="7" t="s">
        <v>280</v>
      </c>
      <c r="C6" s="8">
        <v>96</v>
      </c>
      <c r="D6" s="8">
        <v>96</v>
      </c>
      <c r="E6" s="8">
        <v>105</v>
      </c>
      <c r="F6" s="43">
        <f aca="true" t="shared" si="0" ref="F6:F72">E6/D6</f>
        <v>1.09375</v>
      </c>
    </row>
    <row r="7" spans="1:6" ht="12.75">
      <c r="A7" s="6" t="s">
        <v>281</v>
      </c>
      <c r="B7" s="7" t="s">
        <v>769</v>
      </c>
      <c r="C7" s="8">
        <v>2837</v>
      </c>
      <c r="D7" s="8">
        <v>2837</v>
      </c>
      <c r="E7" s="8">
        <v>1935</v>
      </c>
      <c r="F7" s="43">
        <f t="shared" si="0"/>
        <v>0.6820585125132181</v>
      </c>
    </row>
    <row r="8" spans="1:6" ht="12.75">
      <c r="A8" s="10" t="s">
        <v>282</v>
      </c>
      <c r="B8" s="11" t="s">
        <v>770</v>
      </c>
      <c r="C8" s="12">
        <f>SUM(C5:C7)</f>
        <v>7132</v>
      </c>
      <c r="D8" s="12">
        <f>SUM(D5:D7)</f>
        <v>7132</v>
      </c>
      <c r="E8" s="12">
        <f>SUM(E5:E7)</f>
        <v>4399</v>
      </c>
      <c r="F8" s="43">
        <f t="shared" si="0"/>
        <v>0.6167975322490185</v>
      </c>
    </row>
    <row r="9" spans="1:6" ht="12.75">
      <c r="A9" s="10" t="s">
        <v>283</v>
      </c>
      <c r="B9" s="11" t="s">
        <v>771</v>
      </c>
      <c r="C9" s="12">
        <v>1839</v>
      </c>
      <c r="D9" s="12">
        <v>1839</v>
      </c>
      <c r="E9" s="12">
        <v>1001</v>
      </c>
      <c r="F9" s="43">
        <f t="shared" si="0"/>
        <v>0.5443175638934203</v>
      </c>
    </row>
    <row r="10" spans="1:6" ht="12.75">
      <c r="A10" s="6" t="s">
        <v>284</v>
      </c>
      <c r="B10" s="7" t="s">
        <v>285</v>
      </c>
      <c r="C10" s="8">
        <v>16</v>
      </c>
      <c r="D10" s="8">
        <v>16</v>
      </c>
      <c r="E10" s="8">
        <v>16</v>
      </c>
      <c r="F10" s="43">
        <f t="shared" si="0"/>
        <v>1</v>
      </c>
    </row>
    <row r="11" spans="1:6" ht="12.75">
      <c r="A11" s="6" t="s">
        <v>286</v>
      </c>
      <c r="B11" s="7" t="s">
        <v>772</v>
      </c>
      <c r="C11" s="8">
        <v>5282</v>
      </c>
      <c r="D11" s="8">
        <v>5905</v>
      </c>
      <c r="E11" s="8">
        <v>4961</v>
      </c>
      <c r="F11" s="43">
        <f t="shared" si="0"/>
        <v>0.8401354784081287</v>
      </c>
    </row>
    <row r="12" spans="1:6" ht="12.75">
      <c r="A12" s="6" t="s">
        <v>287</v>
      </c>
      <c r="B12" s="7" t="s">
        <v>773</v>
      </c>
      <c r="C12" s="8">
        <v>1229</v>
      </c>
      <c r="D12" s="8">
        <v>1241</v>
      </c>
      <c r="E12" s="8">
        <v>1076</v>
      </c>
      <c r="F12" s="43">
        <f t="shared" si="0"/>
        <v>0.8670427074939565</v>
      </c>
    </row>
    <row r="13" spans="1:6" ht="12.75">
      <c r="A13" s="6" t="s">
        <v>289</v>
      </c>
      <c r="B13" s="7" t="s">
        <v>774</v>
      </c>
      <c r="C13" s="8">
        <v>0</v>
      </c>
      <c r="D13" s="8">
        <v>73</v>
      </c>
      <c r="E13" s="8">
        <v>73</v>
      </c>
      <c r="F13" s="43">
        <f t="shared" si="0"/>
        <v>1</v>
      </c>
    </row>
    <row r="14" spans="1:6" ht="12.75">
      <c r="A14" s="6" t="s">
        <v>290</v>
      </c>
      <c r="B14" s="7" t="s">
        <v>775</v>
      </c>
      <c r="C14" s="8">
        <v>0</v>
      </c>
      <c r="D14" s="8">
        <v>73</v>
      </c>
      <c r="E14" s="8">
        <v>73</v>
      </c>
      <c r="F14" s="43">
        <f t="shared" si="0"/>
        <v>1</v>
      </c>
    </row>
    <row r="15" spans="1:6" ht="12.75">
      <c r="A15" s="6" t="s">
        <v>291</v>
      </c>
      <c r="B15" s="7" t="s">
        <v>776</v>
      </c>
      <c r="C15" s="8">
        <v>447</v>
      </c>
      <c r="D15" s="8">
        <v>447</v>
      </c>
      <c r="E15" s="8">
        <v>372</v>
      </c>
      <c r="F15" s="43">
        <f t="shared" si="0"/>
        <v>0.8322147651006712</v>
      </c>
    </row>
    <row r="16" spans="1:6" ht="12.75">
      <c r="A16" s="6" t="s">
        <v>292</v>
      </c>
      <c r="B16" s="7" t="s">
        <v>288</v>
      </c>
      <c r="C16" s="8">
        <v>0</v>
      </c>
      <c r="D16" s="8">
        <v>0</v>
      </c>
      <c r="E16" s="8">
        <v>0</v>
      </c>
      <c r="F16" s="43" t="e">
        <f t="shared" si="0"/>
        <v>#DIV/0!</v>
      </c>
    </row>
    <row r="17" spans="1:6" ht="12.75">
      <c r="A17" s="6" t="s">
        <v>293</v>
      </c>
      <c r="B17" s="7" t="s">
        <v>777</v>
      </c>
      <c r="C17" s="8">
        <v>0</v>
      </c>
      <c r="D17" s="8">
        <v>0</v>
      </c>
      <c r="E17" s="8">
        <v>0</v>
      </c>
      <c r="F17" s="43" t="e">
        <f t="shared" si="0"/>
        <v>#DIV/0!</v>
      </c>
    </row>
    <row r="18" spans="1:6" ht="12.75">
      <c r="A18" s="10" t="s">
        <v>294</v>
      </c>
      <c r="B18" s="11" t="s">
        <v>778</v>
      </c>
      <c r="C18" s="12">
        <v>6958</v>
      </c>
      <c r="D18" s="12">
        <v>7666</v>
      </c>
      <c r="E18" s="12">
        <v>6482</v>
      </c>
      <c r="F18" s="43">
        <f t="shared" si="0"/>
        <v>0.8455517871119228</v>
      </c>
    </row>
    <row r="19" spans="1:6" ht="15.75" customHeight="1">
      <c r="A19" s="6" t="s">
        <v>295</v>
      </c>
      <c r="B19" s="7" t="s">
        <v>47</v>
      </c>
      <c r="C19" s="8">
        <v>0</v>
      </c>
      <c r="D19" s="8">
        <v>0</v>
      </c>
      <c r="E19" s="8">
        <v>0</v>
      </c>
      <c r="F19" s="43" t="e">
        <f t="shared" si="0"/>
        <v>#DIV/0!</v>
      </c>
    </row>
    <row r="20" spans="1:6" ht="12.75">
      <c r="A20" s="6" t="s">
        <v>296</v>
      </c>
      <c r="B20" s="7" t="s">
        <v>48</v>
      </c>
      <c r="C20" s="8">
        <v>0</v>
      </c>
      <c r="D20" s="8">
        <v>0</v>
      </c>
      <c r="E20" s="8">
        <v>0</v>
      </c>
      <c r="F20" s="43" t="e">
        <f t="shared" si="0"/>
        <v>#DIV/0!</v>
      </c>
    </row>
    <row r="21" spans="1:6" ht="14.25" customHeight="1">
      <c r="A21" s="6" t="s">
        <v>297</v>
      </c>
      <c r="B21" s="7" t="s">
        <v>49</v>
      </c>
      <c r="C21" s="8">
        <v>0</v>
      </c>
      <c r="D21" s="8">
        <v>0</v>
      </c>
      <c r="E21" s="8">
        <v>0</v>
      </c>
      <c r="F21" s="43" t="e">
        <f t="shared" si="0"/>
        <v>#DIV/0!</v>
      </c>
    </row>
    <row r="22" spans="1:6" ht="12.75">
      <c r="A22" s="6" t="s">
        <v>299</v>
      </c>
      <c r="B22" s="7" t="s">
        <v>779</v>
      </c>
      <c r="C22" s="8">
        <v>545</v>
      </c>
      <c r="D22" s="8">
        <v>545</v>
      </c>
      <c r="E22" s="8">
        <v>124</v>
      </c>
      <c r="F22" s="43">
        <f t="shared" si="0"/>
        <v>0.22752293577981653</v>
      </c>
    </row>
    <row r="23" spans="1:6" ht="25.5">
      <c r="A23" s="6" t="s">
        <v>301</v>
      </c>
      <c r="B23" s="7" t="s">
        <v>50</v>
      </c>
      <c r="C23" s="8">
        <v>0</v>
      </c>
      <c r="D23" s="8">
        <v>0</v>
      </c>
      <c r="E23" s="8">
        <v>0</v>
      </c>
      <c r="F23" s="43" t="e">
        <f t="shared" si="0"/>
        <v>#DIV/0!</v>
      </c>
    </row>
    <row r="24" spans="1:6" ht="12.75">
      <c r="A24" s="6" t="s">
        <v>302</v>
      </c>
      <c r="B24" s="7" t="s">
        <v>51</v>
      </c>
      <c r="C24" s="8">
        <v>0</v>
      </c>
      <c r="D24" s="8">
        <v>0</v>
      </c>
      <c r="E24" s="8">
        <v>0</v>
      </c>
      <c r="F24" s="43" t="e">
        <f t="shared" si="0"/>
        <v>#DIV/0!</v>
      </c>
    </row>
    <row r="25" spans="1:6" ht="12.75">
      <c r="A25" s="6" t="s">
        <v>303</v>
      </c>
      <c r="B25" s="7" t="s">
        <v>52</v>
      </c>
      <c r="C25" s="8">
        <v>0</v>
      </c>
      <c r="D25" s="8">
        <v>0</v>
      </c>
      <c r="E25" s="8">
        <v>0</v>
      </c>
      <c r="F25" s="43" t="e">
        <f t="shared" si="0"/>
        <v>#DIV/0!</v>
      </c>
    </row>
    <row r="26" spans="1:6" ht="12.75">
      <c r="A26" s="6" t="s">
        <v>304</v>
      </c>
      <c r="B26" s="7" t="s">
        <v>53</v>
      </c>
      <c r="C26" s="8">
        <v>0</v>
      </c>
      <c r="D26" s="8">
        <v>0</v>
      </c>
      <c r="E26" s="8">
        <v>0</v>
      </c>
      <c r="F26" s="43" t="e">
        <f t="shared" si="0"/>
        <v>#DIV/0!</v>
      </c>
    </row>
    <row r="27" spans="1:6" ht="12.75">
      <c r="A27" s="6" t="s">
        <v>305</v>
      </c>
      <c r="B27" s="7" t="s">
        <v>54</v>
      </c>
      <c r="C27" s="8">
        <v>6216</v>
      </c>
      <c r="D27" s="8">
        <v>6226</v>
      </c>
      <c r="E27" s="8">
        <v>3264</v>
      </c>
      <c r="F27" s="43">
        <f t="shared" si="0"/>
        <v>0.5242531320269836</v>
      </c>
    </row>
    <row r="28" spans="1:6" ht="12.75">
      <c r="A28" s="6" t="s">
        <v>307</v>
      </c>
      <c r="B28" s="7" t="s">
        <v>55</v>
      </c>
      <c r="C28" s="8">
        <v>0</v>
      </c>
      <c r="D28" s="8">
        <v>0</v>
      </c>
      <c r="E28" s="8">
        <v>27</v>
      </c>
      <c r="F28" s="43" t="e">
        <f t="shared" si="0"/>
        <v>#DIV/0!</v>
      </c>
    </row>
    <row r="29" spans="1:6" ht="12.75">
      <c r="A29" s="6" t="s">
        <v>309</v>
      </c>
      <c r="B29" s="7" t="s">
        <v>56</v>
      </c>
      <c r="C29" s="8">
        <v>0</v>
      </c>
      <c r="D29" s="8">
        <v>0</v>
      </c>
      <c r="E29" s="8">
        <v>0</v>
      </c>
      <c r="F29" s="43" t="e">
        <f t="shared" si="0"/>
        <v>#DIV/0!</v>
      </c>
    </row>
    <row r="30" spans="1:6" ht="12.75">
      <c r="A30" s="6" t="s">
        <v>310</v>
      </c>
      <c r="B30" s="7" t="s">
        <v>57</v>
      </c>
      <c r="C30" s="8">
        <v>0</v>
      </c>
      <c r="D30" s="8">
        <v>0</v>
      </c>
      <c r="E30" s="8">
        <v>0</v>
      </c>
      <c r="F30" s="43" t="e">
        <f t="shared" si="0"/>
        <v>#DIV/0!</v>
      </c>
    </row>
    <row r="31" spans="1:6" ht="12.75">
      <c r="A31" s="6" t="s">
        <v>311</v>
      </c>
      <c r="B31" s="7" t="s">
        <v>58</v>
      </c>
      <c r="C31" s="8">
        <v>6761</v>
      </c>
      <c r="D31" s="8">
        <v>6771</v>
      </c>
      <c r="E31" s="8">
        <v>3415</v>
      </c>
      <c r="F31" s="43">
        <f t="shared" si="0"/>
        <v>0.5043568158322257</v>
      </c>
    </row>
    <row r="32" spans="1:6" ht="30">
      <c r="A32" s="23" t="s">
        <v>450</v>
      </c>
      <c r="B32" s="23" t="s">
        <v>273</v>
      </c>
      <c r="C32" s="23" t="s">
        <v>274</v>
      </c>
      <c r="D32" s="23" t="s">
        <v>275</v>
      </c>
      <c r="E32" s="23" t="s">
        <v>276</v>
      </c>
      <c r="F32" s="24" t="s">
        <v>395</v>
      </c>
    </row>
    <row r="33" spans="1:6" ht="15">
      <c r="A33" s="23">
        <v>1</v>
      </c>
      <c r="B33" s="23">
        <v>2</v>
      </c>
      <c r="C33" s="23">
        <v>3</v>
      </c>
      <c r="D33" s="23">
        <v>4</v>
      </c>
      <c r="E33" s="23">
        <v>5</v>
      </c>
      <c r="F33" s="22">
        <v>6</v>
      </c>
    </row>
    <row r="34" spans="1:6" ht="12.75">
      <c r="A34" s="6" t="s">
        <v>313</v>
      </c>
      <c r="B34" s="7" t="s">
        <v>59</v>
      </c>
      <c r="C34" s="8">
        <v>450</v>
      </c>
      <c r="D34" s="8">
        <v>450</v>
      </c>
      <c r="E34" s="8">
        <v>137</v>
      </c>
      <c r="F34" s="43">
        <f t="shared" si="0"/>
        <v>0.30444444444444446</v>
      </c>
    </row>
    <row r="35" spans="1:6" ht="12.75">
      <c r="A35" s="6" t="s">
        <v>314</v>
      </c>
      <c r="B35" s="7" t="s">
        <v>298</v>
      </c>
      <c r="C35" s="8">
        <v>527</v>
      </c>
      <c r="D35" s="8">
        <v>527</v>
      </c>
      <c r="E35" s="8">
        <v>188</v>
      </c>
      <c r="F35" s="43">
        <f t="shared" si="0"/>
        <v>0.3567362428842505</v>
      </c>
    </row>
    <row r="36" spans="1:6" ht="12.75">
      <c r="A36" s="6" t="s">
        <v>315</v>
      </c>
      <c r="B36" s="7" t="s">
        <v>300</v>
      </c>
      <c r="C36" s="8">
        <v>9480</v>
      </c>
      <c r="D36" s="8">
        <v>8629</v>
      </c>
      <c r="E36" s="8">
        <v>0</v>
      </c>
      <c r="F36" s="43">
        <f t="shared" si="0"/>
        <v>0</v>
      </c>
    </row>
    <row r="37" spans="1:6" ht="12.75">
      <c r="A37" s="10" t="s">
        <v>316</v>
      </c>
      <c r="B37" s="11" t="s">
        <v>780</v>
      </c>
      <c r="C37" s="12">
        <v>17218</v>
      </c>
      <c r="D37" s="12">
        <v>16377</v>
      </c>
      <c r="E37" s="12">
        <v>3740</v>
      </c>
      <c r="F37" s="43">
        <f t="shared" si="0"/>
        <v>0.2283690541613238</v>
      </c>
    </row>
    <row r="38" spans="1:6" ht="12.75">
      <c r="A38" s="6" t="s">
        <v>318</v>
      </c>
      <c r="B38" s="7" t="s">
        <v>781</v>
      </c>
      <c r="C38" s="8">
        <v>5330</v>
      </c>
      <c r="D38" s="8">
        <v>5330</v>
      </c>
      <c r="E38" s="8">
        <v>3465</v>
      </c>
      <c r="F38" s="43">
        <f t="shared" si="0"/>
        <v>0.650093808630394</v>
      </c>
    </row>
    <row r="39" spans="1:6" ht="12.75">
      <c r="A39" s="6" t="s">
        <v>319</v>
      </c>
      <c r="B39" s="7" t="s">
        <v>782</v>
      </c>
      <c r="C39" s="8">
        <v>0</v>
      </c>
      <c r="D39" s="8">
        <v>0</v>
      </c>
      <c r="E39" s="8">
        <v>0</v>
      </c>
      <c r="F39" s="43" t="e">
        <f t="shared" si="0"/>
        <v>#DIV/0!</v>
      </c>
    </row>
    <row r="40" spans="1:6" ht="12.75">
      <c r="A40" s="10" t="s">
        <v>320</v>
      </c>
      <c r="B40" s="11" t="s">
        <v>783</v>
      </c>
      <c r="C40" s="12">
        <v>38477</v>
      </c>
      <c r="D40" s="12">
        <v>38344</v>
      </c>
      <c r="E40" s="12">
        <v>19087</v>
      </c>
      <c r="F40" s="43">
        <f t="shared" si="0"/>
        <v>0.4977832255372418</v>
      </c>
    </row>
    <row r="41" spans="1:6" ht="12.75">
      <c r="A41" s="10" t="s">
        <v>321</v>
      </c>
      <c r="B41" s="11" t="s">
        <v>784</v>
      </c>
      <c r="C41" s="12">
        <v>0</v>
      </c>
      <c r="D41" s="12">
        <v>0</v>
      </c>
      <c r="E41" s="12">
        <v>0</v>
      </c>
      <c r="F41" s="43" t="e">
        <f t="shared" si="0"/>
        <v>#DIV/0!</v>
      </c>
    </row>
    <row r="42" spans="1:6" ht="12.75">
      <c r="A42" s="10" t="s">
        <v>322</v>
      </c>
      <c r="B42" s="11" t="s">
        <v>306</v>
      </c>
      <c r="C42" s="12">
        <v>0</v>
      </c>
      <c r="D42" s="12">
        <v>508</v>
      </c>
      <c r="E42" s="12">
        <v>3324</v>
      </c>
      <c r="F42" s="43">
        <f t="shared" si="0"/>
        <v>6.543307086614173</v>
      </c>
    </row>
    <row r="43" spans="1:6" ht="12.75">
      <c r="A43" s="6" t="s">
        <v>323</v>
      </c>
      <c r="B43" s="7" t="s">
        <v>785</v>
      </c>
      <c r="C43" s="8">
        <v>0</v>
      </c>
      <c r="D43" s="8">
        <v>108</v>
      </c>
      <c r="E43" s="8">
        <v>707</v>
      </c>
      <c r="F43" s="43">
        <f t="shared" si="0"/>
        <v>6.546296296296297</v>
      </c>
    </row>
    <row r="44" spans="1:6" ht="12.75">
      <c r="A44" s="6" t="s">
        <v>324</v>
      </c>
      <c r="B44" s="7" t="s">
        <v>786</v>
      </c>
      <c r="C44" s="8">
        <v>0</v>
      </c>
      <c r="D44" s="8">
        <v>0</v>
      </c>
      <c r="E44" s="8">
        <v>0</v>
      </c>
      <c r="F44" s="43" t="e">
        <f t="shared" si="0"/>
        <v>#DIV/0!</v>
      </c>
    </row>
    <row r="45" spans="1:6" ht="13.5" customHeight="1">
      <c r="A45" s="6" t="s">
        <v>325</v>
      </c>
      <c r="B45" s="7" t="s">
        <v>308</v>
      </c>
      <c r="C45" s="8">
        <v>0</v>
      </c>
      <c r="D45" s="8">
        <v>0</v>
      </c>
      <c r="E45" s="8">
        <v>0</v>
      </c>
      <c r="F45" s="43" t="e">
        <f t="shared" si="0"/>
        <v>#DIV/0!</v>
      </c>
    </row>
    <row r="46" spans="1:6" ht="14.25" customHeight="1">
      <c r="A46" s="6" t="s">
        <v>327</v>
      </c>
      <c r="B46" s="7" t="s">
        <v>60</v>
      </c>
      <c r="C46" s="8">
        <v>0</v>
      </c>
      <c r="D46" s="8">
        <v>0</v>
      </c>
      <c r="E46" s="8">
        <v>0</v>
      </c>
      <c r="F46" s="43" t="e">
        <f t="shared" si="0"/>
        <v>#DIV/0!</v>
      </c>
    </row>
    <row r="47" spans="1:6" ht="15.75" customHeight="1">
      <c r="A47" s="6" t="s">
        <v>329</v>
      </c>
      <c r="B47" s="7" t="s">
        <v>787</v>
      </c>
      <c r="C47" s="8">
        <v>0</v>
      </c>
      <c r="D47" s="8">
        <v>0</v>
      </c>
      <c r="E47" s="8">
        <v>0</v>
      </c>
      <c r="F47" s="43" t="e">
        <f t="shared" si="0"/>
        <v>#DIV/0!</v>
      </c>
    </row>
    <row r="48" spans="1:6" ht="15" customHeight="1">
      <c r="A48" s="6" t="s">
        <v>331</v>
      </c>
      <c r="B48" s="7" t="s">
        <v>788</v>
      </c>
      <c r="C48" s="8">
        <v>0</v>
      </c>
      <c r="D48" s="8">
        <v>0</v>
      </c>
      <c r="E48" s="8">
        <v>0</v>
      </c>
      <c r="F48" s="43" t="e">
        <f t="shared" si="0"/>
        <v>#DIV/0!</v>
      </c>
    </row>
    <row r="49" spans="1:6" ht="25.5">
      <c r="A49" s="6" t="s">
        <v>333</v>
      </c>
      <c r="B49" s="7" t="s">
        <v>789</v>
      </c>
      <c r="C49" s="8">
        <v>0</v>
      </c>
      <c r="D49" s="8">
        <v>0</v>
      </c>
      <c r="E49" s="8">
        <v>0</v>
      </c>
      <c r="F49" s="43" t="e">
        <f t="shared" si="0"/>
        <v>#DIV/0!</v>
      </c>
    </row>
    <row r="50" spans="1:6" ht="12.75">
      <c r="A50" s="6">
        <v>45</v>
      </c>
      <c r="B50" s="7" t="s">
        <v>61</v>
      </c>
      <c r="C50" s="8">
        <v>0</v>
      </c>
      <c r="D50" s="8">
        <v>0</v>
      </c>
      <c r="E50" s="8">
        <v>0</v>
      </c>
      <c r="F50" s="43" t="e">
        <f t="shared" si="0"/>
        <v>#DIV/0!</v>
      </c>
    </row>
    <row r="51" spans="1:6" ht="12.75">
      <c r="A51" s="6" t="s">
        <v>335</v>
      </c>
      <c r="B51" s="7" t="s">
        <v>62</v>
      </c>
      <c r="C51" s="8">
        <v>0</v>
      </c>
      <c r="D51" s="8">
        <v>0</v>
      </c>
      <c r="E51" s="8">
        <v>0</v>
      </c>
      <c r="F51" s="43" t="e">
        <f t="shared" si="0"/>
        <v>#DIV/0!</v>
      </c>
    </row>
    <row r="52" spans="1:6" ht="12.75">
      <c r="A52" s="6" t="s">
        <v>337</v>
      </c>
      <c r="B52" s="7" t="s">
        <v>63</v>
      </c>
      <c r="C52" s="8">
        <v>0</v>
      </c>
      <c r="D52" s="8">
        <v>0</v>
      </c>
      <c r="E52" s="8">
        <v>0</v>
      </c>
      <c r="F52" s="43" t="e">
        <f t="shared" si="0"/>
        <v>#DIV/0!</v>
      </c>
    </row>
    <row r="53" spans="1:6" ht="25.5">
      <c r="A53" s="6" t="s">
        <v>339</v>
      </c>
      <c r="B53" s="7" t="s">
        <v>790</v>
      </c>
      <c r="C53" s="8">
        <v>0</v>
      </c>
      <c r="D53" s="8">
        <v>0</v>
      </c>
      <c r="E53" s="8">
        <v>0</v>
      </c>
      <c r="F53" s="43" t="e">
        <f t="shared" si="0"/>
        <v>#DIV/0!</v>
      </c>
    </row>
    <row r="54" spans="1:6" ht="12.75">
      <c r="A54" s="6" t="s">
        <v>341</v>
      </c>
      <c r="B54" s="7" t="s">
        <v>64</v>
      </c>
      <c r="C54" s="8">
        <v>0</v>
      </c>
      <c r="D54" s="8">
        <v>0</v>
      </c>
      <c r="E54" s="8">
        <v>0</v>
      </c>
      <c r="F54" s="43" t="e">
        <f t="shared" si="0"/>
        <v>#DIV/0!</v>
      </c>
    </row>
    <row r="55" spans="1:6" ht="25.5">
      <c r="A55" s="6" t="s">
        <v>342</v>
      </c>
      <c r="B55" s="7" t="s">
        <v>791</v>
      </c>
      <c r="C55" s="8">
        <v>0</v>
      </c>
      <c r="D55" s="8">
        <v>0</v>
      </c>
      <c r="E55" s="8">
        <v>0</v>
      </c>
      <c r="F55" s="43" t="e">
        <f t="shared" si="0"/>
        <v>#DIV/0!</v>
      </c>
    </row>
    <row r="56" spans="1:6" ht="25.5">
      <c r="A56" s="6" t="s">
        <v>343</v>
      </c>
      <c r="B56" s="7" t="s">
        <v>792</v>
      </c>
      <c r="C56" s="8">
        <v>0</v>
      </c>
      <c r="D56" s="8">
        <v>0</v>
      </c>
      <c r="E56" s="8">
        <v>0</v>
      </c>
      <c r="F56" s="43" t="e">
        <f t="shared" si="0"/>
        <v>#DIV/0!</v>
      </c>
    </row>
    <row r="57" spans="1:6" ht="12.75">
      <c r="A57" s="6" t="s">
        <v>344</v>
      </c>
      <c r="B57" s="7" t="s">
        <v>793</v>
      </c>
      <c r="C57" s="8">
        <v>0</v>
      </c>
      <c r="D57" s="8">
        <v>0</v>
      </c>
      <c r="E57" s="8">
        <v>0</v>
      </c>
      <c r="F57" s="43" t="e">
        <f t="shared" si="0"/>
        <v>#DIV/0!</v>
      </c>
    </row>
    <row r="58" spans="1:6" ht="12.75">
      <c r="A58" s="6" t="s">
        <v>346</v>
      </c>
      <c r="B58" s="7" t="s">
        <v>65</v>
      </c>
      <c r="C58" s="8">
        <v>0</v>
      </c>
      <c r="D58" s="8">
        <v>0</v>
      </c>
      <c r="E58" s="8">
        <v>0</v>
      </c>
      <c r="F58" s="43" t="e">
        <f t="shared" si="0"/>
        <v>#DIV/0!</v>
      </c>
    </row>
    <row r="59" spans="1:6" ht="13.5" customHeight="1">
      <c r="A59" s="6" t="s">
        <v>348</v>
      </c>
      <c r="B59" s="7" t="s">
        <v>66</v>
      </c>
      <c r="C59" s="8">
        <v>0</v>
      </c>
      <c r="D59" s="8">
        <v>0</v>
      </c>
      <c r="E59" s="8">
        <v>0</v>
      </c>
      <c r="F59" s="43" t="e">
        <f t="shared" si="0"/>
        <v>#DIV/0!</v>
      </c>
    </row>
    <row r="60" spans="1:6" ht="12.75">
      <c r="A60" s="6" t="s">
        <v>350</v>
      </c>
      <c r="B60" s="7" t="s">
        <v>794</v>
      </c>
      <c r="C60" s="8">
        <v>0</v>
      </c>
      <c r="D60" s="8">
        <v>0</v>
      </c>
      <c r="E60" s="8">
        <v>0</v>
      </c>
      <c r="F60" s="43" t="e">
        <f t="shared" si="0"/>
        <v>#DIV/0!</v>
      </c>
    </row>
    <row r="61" spans="1:6" ht="12.75">
      <c r="A61" s="6" t="s">
        <v>351</v>
      </c>
      <c r="B61" s="7" t="s">
        <v>795</v>
      </c>
      <c r="C61" s="8">
        <v>0</v>
      </c>
      <c r="D61" s="8">
        <v>0</v>
      </c>
      <c r="E61" s="8">
        <v>0</v>
      </c>
      <c r="F61" s="43" t="e">
        <f t="shared" si="0"/>
        <v>#DIV/0!</v>
      </c>
    </row>
    <row r="62" spans="1:6" ht="12.75">
      <c r="A62" s="6" t="s">
        <v>352</v>
      </c>
      <c r="B62" s="7" t="s">
        <v>317</v>
      </c>
      <c r="C62" s="8">
        <v>0</v>
      </c>
      <c r="D62" s="8">
        <v>0</v>
      </c>
      <c r="E62" s="8">
        <v>0</v>
      </c>
      <c r="F62" s="43" t="e">
        <f t="shared" si="0"/>
        <v>#DIV/0!</v>
      </c>
    </row>
    <row r="63" spans="1:6" ht="12.75">
      <c r="A63" s="6" t="s">
        <v>353</v>
      </c>
      <c r="B63" s="7" t="s">
        <v>796</v>
      </c>
      <c r="C63" s="8">
        <v>93</v>
      </c>
      <c r="D63" s="8">
        <v>93</v>
      </c>
      <c r="E63" s="8">
        <v>136</v>
      </c>
      <c r="F63" s="43">
        <f t="shared" si="0"/>
        <v>1.4623655913978495</v>
      </c>
    </row>
    <row r="64" spans="1:6" ht="12.75">
      <c r="A64" s="6" t="s">
        <v>354</v>
      </c>
      <c r="B64" s="7" t="s">
        <v>797</v>
      </c>
      <c r="C64" s="8">
        <v>0</v>
      </c>
      <c r="D64" s="8">
        <v>0</v>
      </c>
      <c r="E64" s="8">
        <v>0</v>
      </c>
      <c r="F64" s="43" t="e">
        <f t="shared" si="0"/>
        <v>#DIV/0!</v>
      </c>
    </row>
    <row r="65" spans="1:6" ht="30">
      <c r="A65" s="23" t="s">
        <v>450</v>
      </c>
      <c r="B65" s="23" t="s">
        <v>273</v>
      </c>
      <c r="C65" s="23" t="s">
        <v>274</v>
      </c>
      <c r="D65" s="23" t="s">
        <v>275</v>
      </c>
      <c r="E65" s="23" t="s">
        <v>276</v>
      </c>
      <c r="F65" s="24" t="s">
        <v>395</v>
      </c>
    </row>
    <row r="66" spans="1:6" ht="1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22">
        <v>6</v>
      </c>
    </row>
    <row r="67" spans="1:6" ht="12.75">
      <c r="A67" s="10" t="s">
        <v>356</v>
      </c>
      <c r="B67" s="11" t="s">
        <v>798</v>
      </c>
      <c r="C67" s="12">
        <v>93</v>
      </c>
      <c r="D67" s="12">
        <v>93</v>
      </c>
      <c r="E67" s="12">
        <v>136</v>
      </c>
      <c r="F67" s="43">
        <f t="shared" si="0"/>
        <v>1.4623655913978495</v>
      </c>
    </row>
    <row r="68" spans="1:6" ht="12.75">
      <c r="A68" s="10" t="s">
        <v>357</v>
      </c>
      <c r="B68" s="11" t="s">
        <v>799</v>
      </c>
      <c r="C68" s="12">
        <v>93</v>
      </c>
      <c r="D68" s="12">
        <v>601</v>
      </c>
      <c r="E68" s="12">
        <v>3460</v>
      </c>
      <c r="F68" s="43">
        <f t="shared" si="0"/>
        <v>5.757071547420965</v>
      </c>
    </row>
    <row r="69" spans="1:6" ht="12.75">
      <c r="A69" s="10" t="s">
        <v>359</v>
      </c>
      <c r="B69" s="11" t="s">
        <v>800</v>
      </c>
      <c r="C69" s="12">
        <v>38570</v>
      </c>
      <c r="D69" s="12">
        <v>38945</v>
      </c>
      <c r="E69" s="12">
        <v>22547</v>
      </c>
      <c r="F69" s="43">
        <f t="shared" si="0"/>
        <v>0.5789446655539864</v>
      </c>
    </row>
    <row r="70" spans="1:6" ht="12.75">
      <c r="A70" s="6" t="s">
        <v>360</v>
      </c>
      <c r="B70" s="7" t="s">
        <v>801</v>
      </c>
      <c r="C70" s="8">
        <v>1273</v>
      </c>
      <c r="D70" s="8">
        <v>1273</v>
      </c>
      <c r="E70" s="8">
        <v>667</v>
      </c>
      <c r="F70" s="43">
        <f t="shared" si="0"/>
        <v>0.5239591516103692</v>
      </c>
    </row>
    <row r="71" spans="1:6" ht="12.75">
      <c r="A71" s="6" t="s">
        <v>361</v>
      </c>
      <c r="B71" s="7" t="s">
        <v>802</v>
      </c>
      <c r="C71" s="8">
        <v>450</v>
      </c>
      <c r="D71" s="8">
        <v>0</v>
      </c>
      <c r="E71" s="8">
        <v>0</v>
      </c>
      <c r="F71" s="43" t="e">
        <f t="shared" si="0"/>
        <v>#DIV/0!</v>
      </c>
    </row>
    <row r="72" spans="1:6" ht="12.75">
      <c r="A72" s="6" t="s">
        <v>362</v>
      </c>
      <c r="B72" s="7" t="s">
        <v>803</v>
      </c>
      <c r="C72" s="8">
        <v>0</v>
      </c>
      <c r="D72" s="8">
        <v>25</v>
      </c>
      <c r="E72" s="8">
        <v>0</v>
      </c>
      <c r="F72" s="43">
        <f t="shared" si="0"/>
        <v>0</v>
      </c>
    </row>
    <row r="73" spans="1:6" ht="12.75">
      <c r="A73" s="6" t="s">
        <v>363</v>
      </c>
      <c r="B73" s="7" t="s">
        <v>804</v>
      </c>
      <c r="C73" s="8">
        <v>0</v>
      </c>
      <c r="D73" s="8">
        <v>0</v>
      </c>
      <c r="E73" s="8">
        <v>0</v>
      </c>
      <c r="F73" s="43" t="e">
        <f aca="true" t="shared" si="1" ref="F73:F140">E73/D73</f>
        <v>#DIV/0!</v>
      </c>
    </row>
    <row r="74" spans="1:6" ht="12.75">
      <c r="A74" s="6" t="s">
        <v>365</v>
      </c>
      <c r="B74" s="7" t="s">
        <v>805</v>
      </c>
      <c r="C74" s="8">
        <v>285</v>
      </c>
      <c r="D74" s="8">
        <v>285</v>
      </c>
      <c r="E74" s="8">
        <v>362</v>
      </c>
      <c r="F74" s="43">
        <f t="shared" si="1"/>
        <v>1.2701754385964912</v>
      </c>
    </row>
    <row r="75" spans="1:6" ht="12.75">
      <c r="A75" s="6" t="s">
        <v>366</v>
      </c>
      <c r="B75" s="7" t="s">
        <v>806</v>
      </c>
      <c r="C75" s="8">
        <v>0</v>
      </c>
      <c r="D75" s="8">
        <v>0</v>
      </c>
      <c r="E75" s="8">
        <v>0</v>
      </c>
      <c r="F75" s="43" t="e">
        <f t="shared" si="1"/>
        <v>#DIV/0!</v>
      </c>
    </row>
    <row r="76" spans="1:6" ht="12.75">
      <c r="A76" s="10" t="s">
        <v>367</v>
      </c>
      <c r="B76" s="11" t="s">
        <v>807</v>
      </c>
      <c r="C76" s="12">
        <v>1558</v>
      </c>
      <c r="D76" s="12">
        <v>1558</v>
      </c>
      <c r="E76" s="12">
        <v>1029</v>
      </c>
      <c r="F76" s="43">
        <f t="shared" si="1"/>
        <v>0.6604621309370988</v>
      </c>
    </row>
    <row r="77" spans="1:6" ht="12.75">
      <c r="A77" s="6" t="s">
        <v>368</v>
      </c>
      <c r="B77" s="7" t="s">
        <v>326</v>
      </c>
      <c r="C77" s="8">
        <v>18036</v>
      </c>
      <c r="D77" s="8">
        <v>18616</v>
      </c>
      <c r="E77" s="8">
        <v>15345</v>
      </c>
      <c r="F77" s="43">
        <f t="shared" si="1"/>
        <v>0.824290932531156</v>
      </c>
    </row>
    <row r="78" spans="1:6" ht="12.75">
      <c r="A78" s="6" t="s">
        <v>369</v>
      </c>
      <c r="B78" s="7" t="s">
        <v>328</v>
      </c>
      <c r="C78" s="8">
        <v>0</v>
      </c>
      <c r="D78" s="8">
        <v>0</v>
      </c>
      <c r="E78" s="8">
        <v>0</v>
      </c>
      <c r="F78" s="43" t="e">
        <f t="shared" si="1"/>
        <v>#DIV/0!</v>
      </c>
    </row>
    <row r="79" spans="1:6" ht="13.5" customHeight="1">
      <c r="A79" s="6" t="s">
        <v>370</v>
      </c>
      <c r="B79" s="7" t="s">
        <v>330</v>
      </c>
      <c r="C79" s="8">
        <v>0</v>
      </c>
      <c r="D79" s="8">
        <v>0</v>
      </c>
      <c r="E79" s="8">
        <v>0</v>
      </c>
      <c r="F79" s="43" t="e">
        <f t="shared" si="1"/>
        <v>#DIV/0!</v>
      </c>
    </row>
    <row r="80" spans="1:6" ht="25.5">
      <c r="A80" s="6" t="s">
        <v>372</v>
      </c>
      <c r="B80" s="7" t="s">
        <v>332</v>
      </c>
      <c r="C80" s="8">
        <v>0</v>
      </c>
      <c r="D80" s="8">
        <v>0</v>
      </c>
      <c r="E80" s="8">
        <v>0</v>
      </c>
      <c r="F80" s="43" t="e">
        <f t="shared" si="1"/>
        <v>#DIV/0!</v>
      </c>
    </row>
    <row r="81" spans="1:6" ht="12.75">
      <c r="A81" s="6" t="s">
        <v>373</v>
      </c>
      <c r="B81" s="7" t="s">
        <v>808</v>
      </c>
      <c r="C81" s="8">
        <v>0</v>
      </c>
      <c r="D81" s="8">
        <v>0</v>
      </c>
      <c r="E81" s="8">
        <v>2044</v>
      </c>
      <c r="F81" s="43" t="e">
        <f t="shared" si="1"/>
        <v>#DIV/0!</v>
      </c>
    </row>
    <row r="82" spans="1:6" ht="25.5">
      <c r="A82" s="6" t="s">
        <v>374</v>
      </c>
      <c r="B82" s="7" t="s">
        <v>809</v>
      </c>
      <c r="C82" s="8">
        <v>0</v>
      </c>
      <c r="D82" s="8">
        <v>0</v>
      </c>
      <c r="E82" s="8">
        <v>0</v>
      </c>
      <c r="F82" s="43" t="e">
        <f t="shared" si="1"/>
        <v>#DIV/0!</v>
      </c>
    </row>
    <row r="83" spans="1:6" ht="12.75">
      <c r="A83" s="6" t="s">
        <v>375</v>
      </c>
      <c r="B83" s="7" t="s">
        <v>810</v>
      </c>
      <c r="C83" s="8">
        <v>0</v>
      </c>
      <c r="D83" s="8">
        <v>0</v>
      </c>
      <c r="E83" s="8">
        <v>0</v>
      </c>
      <c r="F83" s="43" t="e">
        <f t="shared" si="1"/>
        <v>#DIV/0!</v>
      </c>
    </row>
    <row r="84" spans="1:6" ht="12.75">
      <c r="A84" s="6" t="s">
        <v>376</v>
      </c>
      <c r="B84" s="7" t="s">
        <v>811</v>
      </c>
      <c r="C84" s="8">
        <v>0</v>
      </c>
      <c r="D84" s="8">
        <v>0</v>
      </c>
      <c r="E84" s="8">
        <v>0</v>
      </c>
      <c r="F84" s="43" t="e">
        <f t="shared" si="1"/>
        <v>#DIV/0!</v>
      </c>
    </row>
    <row r="85" spans="1:6" ht="12.75">
      <c r="A85" s="6" t="s">
        <v>378</v>
      </c>
      <c r="B85" s="7" t="s">
        <v>812</v>
      </c>
      <c r="C85" s="8">
        <v>0</v>
      </c>
      <c r="D85" s="8">
        <v>0</v>
      </c>
      <c r="E85" s="8">
        <v>0</v>
      </c>
      <c r="F85" s="43" t="e">
        <f t="shared" si="1"/>
        <v>#DIV/0!</v>
      </c>
    </row>
    <row r="86" spans="1:6" ht="12.75">
      <c r="A86" s="6" t="s">
        <v>380</v>
      </c>
      <c r="B86" s="7" t="s">
        <v>813</v>
      </c>
      <c r="C86" s="8">
        <v>0</v>
      </c>
      <c r="D86" s="8">
        <v>0</v>
      </c>
      <c r="E86" s="8">
        <v>0</v>
      </c>
      <c r="F86" s="43" t="e">
        <f t="shared" si="1"/>
        <v>#DIV/0!</v>
      </c>
    </row>
    <row r="87" spans="1:6" ht="12.75">
      <c r="A87" s="6" t="s">
        <v>382</v>
      </c>
      <c r="B87" s="7" t="s">
        <v>814</v>
      </c>
      <c r="C87" s="8">
        <v>0</v>
      </c>
      <c r="D87" s="8">
        <v>0</v>
      </c>
      <c r="E87" s="8">
        <v>371</v>
      </c>
      <c r="F87" s="43" t="e">
        <f t="shared" si="1"/>
        <v>#DIV/0!</v>
      </c>
    </row>
    <row r="88" spans="1:6" ht="12.75">
      <c r="A88" s="6" t="s">
        <v>383</v>
      </c>
      <c r="B88" s="7" t="s">
        <v>815</v>
      </c>
      <c r="C88" s="8">
        <v>0</v>
      </c>
      <c r="D88" s="8">
        <v>0</v>
      </c>
      <c r="E88" s="8">
        <v>0</v>
      </c>
      <c r="F88" s="43" t="e">
        <f t="shared" si="1"/>
        <v>#DIV/0!</v>
      </c>
    </row>
    <row r="89" spans="1:6" ht="12.75">
      <c r="A89" s="6" t="s">
        <v>384</v>
      </c>
      <c r="B89" s="7" t="s">
        <v>67</v>
      </c>
      <c r="C89" s="8">
        <v>0</v>
      </c>
      <c r="D89" s="8">
        <v>0</v>
      </c>
      <c r="E89" s="8">
        <v>0</v>
      </c>
      <c r="F89" s="43" t="e">
        <f t="shared" si="1"/>
        <v>#DIV/0!</v>
      </c>
    </row>
    <row r="90" spans="1:6" ht="12.75">
      <c r="A90" s="6" t="s">
        <v>385</v>
      </c>
      <c r="B90" s="7" t="s">
        <v>68</v>
      </c>
      <c r="C90" s="8">
        <v>0</v>
      </c>
      <c r="D90" s="8">
        <v>0</v>
      </c>
      <c r="E90" s="8">
        <v>0</v>
      </c>
      <c r="F90" s="43" t="e">
        <f t="shared" si="1"/>
        <v>#DIV/0!</v>
      </c>
    </row>
    <row r="91" spans="1:6" ht="12.75">
      <c r="A91" s="6" t="s">
        <v>387</v>
      </c>
      <c r="B91" s="7" t="s">
        <v>816</v>
      </c>
      <c r="C91" s="42">
        <v>4274</v>
      </c>
      <c r="D91" s="42">
        <v>4069</v>
      </c>
      <c r="E91" s="42">
        <v>2415</v>
      </c>
      <c r="F91" s="46">
        <f t="shared" si="1"/>
        <v>0.5935119193905136</v>
      </c>
    </row>
    <row r="92" spans="1:6" ht="12.75">
      <c r="A92" s="10" t="s">
        <v>388</v>
      </c>
      <c r="B92" s="11" t="s">
        <v>817</v>
      </c>
      <c r="C92" s="12">
        <v>22310</v>
      </c>
      <c r="D92" s="12">
        <v>22685</v>
      </c>
      <c r="E92" s="12">
        <v>17760</v>
      </c>
      <c r="F92" s="43">
        <f t="shared" si="1"/>
        <v>0.7828961869076482</v>
      </c>
    </row>
    <row r="93" spans="1:6" ht="30">
      <c r="A93" s="23" t="s">
        <v>450</v>
      </c>
      <c r="B93" s="23" t="s">
        <v>273</v>
      </c>
      <c r="C93" s="23" t="s">
        <v>274</v>
      </c>
      <c r="D93" s="23" t="s">
        <v>275</v>
      </c>
      <c r="E93" s="23" t="s">
        <v>276</v>
      </c>
      <c r="F93" s="24" t="s">
        <v>395</v>
      </c>
    </row>
    <row r="94" spans="1:6" ht="15">
      <c r="A94" s="23">
        <v>1</v>
      </c>
      <c r="B94" s="23">
        <v>2</v>
      </c>
      <c r="C94" s="23">
        <v>3</v>
      </c>
      <c r="D94" s="23">
        <v>4</v>
      </c>
      <c r="E94" s="23">
        <v>5</v>
      </c>
      <c r="F94" s="22">
        <v>6</v>
      </c>
    </row>
    <row r="95" spans="1:6" ht="15" customHeight="1">
      <c r="A95" s="6" t="s">
        <v>389</v>
      </c>
      <c r="B95" s="7" t="s">
        <v>336</v>
      </c>
      <c r="C95" s="8">
        <v>0</v>
      </c>
      <c r="D95" s="8">
        <v>0</v>
      </c>
      <c r="E95" s="8">
        <v>0</v>
      </c>
      <c r="F95" s="43" t="e">
        <f t="shared" si="1"/>
        <v>#DIV/0!</v>
      </c>
    </row>
    <row r="96" spans="1:6" ht="15.75" customHeight="1">
      <c r="A96" s="6" t="s">
        <v>390</v>
      </c>
      <c r="B96" s="7" t="s">
        <v>338</v>
      </c>
      <c r="C96" s="8">
        <v>450</v>
      </c>
      <c r="D96" s="8">
        <v>450</v>
      </c>
      <c r="E96" s="8">
        <v>75</v>
      </c>
      <c r="F96" s="43">
        <f t="shared" si="1"/>
        <v>0.16666666666666666</v>
      </c>
    </row>
    <row r="97" spans="1:6" ht="12.75">
      <c r="A97" s="6" t="s">
        <v>391</v>
      </c>
      <c r="B97" s="7" t="s">
        <v>340</v>
      </c>
      <c r="C97" s="8">
        <v>0</v>
      </c>
      <c r="D97" s="8">
        <v>0</v>
      </c>
      <c r="E97" s="8">
        <v>0</v>
      </c>
      <c r="F97" s="43" t="e">
        <f t="shared" si="1"/>
        <v>#DIV/0!</v>
      </c>
    </row>
    <row r="98" spans="1:6" ht="12.75">
      <c r="A98" s="10" t="s">
        <v>392</v>
      </c>
      <c r="B98" s="11" t="s">
        <v>818</v>
      </c>
      <c r="C98" s="12">
        <v>450</v>
      </c>
      <c r="D98" s="12">
        <v>450</v>
      </c>
      <c r="E98" s="12">
        <v>75</v>
      </c>
      <c r="F98" s="43">
        <f t="shared" si="1"/>
        <v>0.16666666666666666</v>
      </c>
    </row>
    <row r="99" spans="1:6" ht="12.75">
      <c r="A99" s="6" t="s">
        <v>613</v>
      </c>
      <c r="B99" s="7" t="s">
        <v>819</v>
      </c>
      <c r="C99" s="8">
        <v>0</v>
      </c>
      <c r="D99" s="8">
        <v>0</v>
      </c>
      <c r="E99" s="8">
        <v>0</v>
      </c>
      <c r="F99" s="43" t="e">
        <f t="shared" si="1"/>
        <v>#DIV/0!</v>
      </c>
    </row>
    <row r="100" spans="1:6" ht="12.75">
      <c r="A100" s="6" t="s">
        <v>615</v>
      </c>
      <c r="B100" s="7" t="s">
        <v>820</v>
      </c>
      <c r="C100" s="8">
        <v>0</v>
      </c>
      <c r="D100" s="8">
        <v>0</v>
      </c>
      <c r="E100" s="8">
        <v>0</v>
      </c>
      <c r="F100" s="43" t="e">
        <f t="shared" si="1"/>
        <v>#DIV/0!</v>
      </c>
    </row>
    <row r="101" spans="1:6" ht="12.75">
      <c r="A101" s="6" t="s">
        <v>617</v>
      </c>
      <c r="B101" s="7" t="s">
        <v>821</v>
      </c>
      <c r="C101" s="8">
        <v>909</v>
      </c>
      <c r="D101" s="8">
        <v>909</v>
      </c>
      <c r="E101" s="8">
        <v>159</v>
      </c>
      <c r="F101" s="43">
        <f t="shared" si="1"/>
        <v>0.17491749174917492</v>
      </c>
    </row>
    <row r="102" spans="1:6" ht="12.75">
      <c r="A102" s="6" t="s">
        <v>619</v>
      </c>
      <c r="B102" s="7" t="s">
        <v>822</v>
      </c>
      <c r="C102" s="8">
        <v>0</v>
      </c>
      <c r="D102" s="8">
        <v>0</v>
      </c>
      <c r="E102" s="8">
        <v>0</v>
      </c>
      <c r="F102" s="43" t="e">
        <f t="shared" si="1"/>
        <v>#DIV/0!</v>
      </c>
    </row>
    <row r="103" spans="1:6" ht="12.75">
      <c r="A103" s="6" t="s">
        <v>621</v>
      </c>
      <c r="B103" s="7" t="s">
        <v>823</v>
      </c>
      <c r="C103" s="8">
        <v>0</v>
      </c>
      <c r="D103" s="8">
        <v>0</v>
      </c>
      <c r="E103" s="8">
        <v>5</v>
      </c>
      <c r="F103" s="43" t="e">
        <f t="shared" si="1"/>
        <v>#DIV/0!</v>
      </c>
    </row>
    <row r="104" spans="1:6" ht="12.75">
      <c r="A104" s="6" t="s">
        <v>623</v>
      </c>
      <c r="B104" s="7" t="s">
        <v>824</v>
      </c>
      <c r="C104" s="8">
        <v>1651</v>
      </c>
      <c r="D104" s="8">
        <v>1651</v>
      </c>
      <c r="E104" s="8">
        <v>1090</v>
      </c>
      <c r="F104" s="43">
        <f t="shared" si="1"/>
        <v>0.660205935796487</v>
      </c>
    </row>
    <row r="105" spans="1:6" ht="12.75">
      <c r="A105" s="6" t="s">
        <v>625</v>
      </c>
      <c r="B105" s="7" t="s">
        <v>825</v>
      </c>
      <c r="C105" s="8">
        <v>0</v>
      </c>
      <c r="D105" s="8">
        <v>0</v>
      </c>
      <c r="E105" s="8">
        <v>0</v>
      </c>
      <c r="F105" s="43" t="e">
        <f t="shared" si="1"/>
        <v>#DIV/0!</v>
      </c>
    </row>
    <row r="106" spans="1:6" ht="12.75">
      <c r="A106" s="6" t="s">
        <v>627</v>
      </c>
      <c r="B106" s="7" t="s">
        <v>826</v>
      </c>
      <c r="C106" s="8">
        <v>0</v>
      </c>
      <c r="D106" s="8">
        <v>0</v>
      </c>
      <c r="E106" s="8">
        <v>0</v>
      </c>
      <c r="F106" s="43" t="e">
        <f t="shared" si="1"/>
        <v>#DIV/0!</v>
      </c>
    </row>
    <row r="107" spans="1:6" ht="12.75">
      <c r="A107" s="6" t="s">
        <v>629</v>
      </c>
      <c r="B107" s="7" t="s">
        <v>827</v>
      </c>
      <c r="C107" s="8">
        <v>0</v>
      </c>
      <c r="D107" s="8">
        <v>0</v>
      </c>
      <c r="E107" s="8">
        <v>0</v>
      </c>
      <c r="F107" s="43" t="e">
        <f t="shared" si="1"/>
        <v>#DIV/0!</v>
      </c>
    </row>
    <row r="108" spans="1:6" ht="12.75">
      <c r="A108" s="6" t="s">
        <v>631</v>
      </c>
      <c r="B108" s="7" t="s">
        <v>828</v>
      </c>
      <c r="C108" s="8">
        <v>573</v>
      </c>
      <c r="D108" s="8">
        <v>573</v>
      </c>
      <c r="E108" s="8">
        <v>563</v>
      </c>
      <c r="F108" s="43">
        <f t="shared" si="1"/>
        <v>0.9825479930191972</v>
      </c>
    </row>
    <row r="109" spans="1:6" ht="12.75">
      <c r="A109" s="6" t="s">
        <v>633</v>
      </c>
      <c r="B109" s="7" t="s">
        <v>829</v>
      </c>
      <c r="C109" s="8">
        <v>0</v>
      </c>
      <c r="D109" s="8">
        <v>0</v>
      </c>
      <c r="E109" s="8">
        <v>0</v>
      </c>
      <c r="F109" s="43" t="e">
        <f t="shared" si="1"/>
        <v>#DIV/0!</v>
      </c>
    </row>
    <row r="110" spans="1:6" ht="12.75">
      <c r="A110" s="6" t="s">
        <v>635</v>
      </c>
      <c r="B110" s="7" t="s">
        <v>830</v>
      </c>
      <c r="C110" s="8">
        <v>0</v>
      </c>
      <c r="D110" s="8">
        <v>0</v>
      </c>
      <c r="E110" s="8">
        <v>0</v>
      </c>
      <c r="F110" s="43" t="e">
        <f t="shared" si="1"/>
        <v>#DIV/0!</v>
      </c>
    </row>
    <row r="111" spans="1:6" ht="12.75">
      <c r="A111" s="6" t="s">
        <v>637</v>
      </c>
      <c r="B111" s="7" t="s">
        <v>831</v>
      </c>
      <c r="C111" s="8">
        <v>1078</v>
      </c>
      <c r="D111" s="8">
        <v>1078</v>
      </c>
      <c r="E111" s="8">
        <v>527</v>
      </c>
      <c r="F111" s="43">
        <f t="shared" si="1"/>
        <v>0.48886827458256027</v>
      </c>
    </row>
    <row r="112" spans="1:6" ht="12.75">
      <c r="A112" s="6" t="s">
        <v>639</v>
      </c>
      <c r="B112" s="7" t="s">
        <v>832</v>
      </c>
      <c r="C112" s="8">
        <v>0</v>
      </c>
      <c r="D112" s="8">
        <v>0</v>
      </c>
      <c r="E112" s="8">
        <v>0</v>
      </c>
      <c r="F112" s="43" t="e">
        <f t="shared" si="1"/>
        <v>#DIV/0!</v>
      </c>
    </row>
    <row r="113" spans="1:6" ht="12.75">
      <c r="A113" s="6" t="s">
        <v>644</v>
      </c>
      <c r="B113" s="7" t="s">
        <v>833</v>
      </c>
      <c r="C113" s="8">
        <v>0</v>
      </c>
      <c r="D113" s="8">
        <v>0</v>
      </c>
      <c r="E113" s="8">
        <v>0</v>
      </c>
      <c r="F113" s="43" t="e">
        <f t="shared" si="1"/>
        <v>#DIV/0!</v>
      </c>
    </row>
    <row r="114" spans="1:6" ht="12.75">
      <c r="A114" s="6" t="s">
        <v>646</v>
      </c>
      <c r="B114" s="7" t="s">
        <v>834</v>
      </c>
      <c r="C114" s="8">
        <v>0</v>
      </c>
      <c r="D114" s="8">
        <v>0</v>
      </c>
      <c r="E114" s="8">
        <v>0</v>
      </c>
      <c r="F114" s="43" t="e">
        <f t="shared" si="1"/>
        <v>#DIV/0!</v>
      </c>
    </row>
    <row r="115" spans="1:6" ht="12.75">
      <c r="A115" s="6" t="s">
        <v>648</v>
      </c>
      <c r="B115" s="7" t="s">
        <v>835</v>
      </c>
      <c r="C115" s="8">
        <v>20</v>
      </c>
      <c r="D115" s="8">
        <v>20</v>
      </c>
      <c r="E115" s="8">
        <v>44</v>
      </c>
      <c r="F115" s="43">
        <f t="shared" si="1"/>
        <v>2.2</v>
      </c>
    </row>
    <row r="116" spans="1:6" ht="12.75">
      <c r="A116" s="6" t="s">
        <v>650</v>
      </c>
      <c r="B116" s="7" t="s">
        <v>836</v>
      </c>
      <c r="C116" s="8">
        <v>0</v>
      </c>
      <c r="D116" s="8">
        <v>0</v>
      </c>
      <c r="E116" s="8">
        <v>0</v>
      </c>
      <c r="F116" s="43" t="e">
        <f t="shared" si="1"/>
        <v>#DIV/0!</v>
      </c>
    </row>
    <row r="117" spans="1:6" ht="12.75">
      <c r="A117" s="6" t="s">
        <v>652</v>
      </c>
      <c r="B117" s="7" t="s">
        <v>837</v>
      </c>
      <c r="C117" s="8">
        <v>0</v>
      </c>
      <c r="D117" s="8">
        <v>0</v>
      </c>
      <c r="E117" s="8">
        <v>0</v>
      </c>
      <c r="F117" s="43" t="e">
        <f t="shared" si="1"/>
        <v>#DIV/0!</v>
      </c>
    </row>
    <row r="118" spans="1:6" ht="12.75">
      <c r="A118" s="10" t="s">
        <v>654</v>
      </c>
      <c r="B118" s="11" t="s">
        <v>838</v>
      </c>
      <c r="C118" s="12">
        <v>2580</v>
      </c>
      <c r="D118" s="12">
        <v>2580</v>
      </c>
      <c r="E118" s="12">
        <v>1298</v>
      </c>
      <c r="F118" s="43">
        <f t="shared" si="1"/>
        <v>0.5031007751937985</v>
      </c>
    </row>
    <row r="119" spans="1:6" ht="12.75">
      <c r="A119" s="10" t="s">
        <v>656</v>
      </c>
      <c r="B119" s="11" t="s">
        <v>839</v>
      </c>
      <c r="C119" s="12">
        <v>26898</v>
      </c>
      <c r="D119" s="12">
        <v>27273</v>
      </c>
      <c r="E119" s="12">
        <v>20162</v>
      </c>
      <c r="F119" s="43">
        <f t="shared" si="1"/>
        <v>0.7392659406739266</v>
      </c>
    </row>
    <row r="120" spans="1:6" ht="12.75">
      <c r="A120" s="6" t="s">
        <v>658</v>
      </c>
      <c r="B120" s="7" t="s">
        <v>345</v>
      </c>
      <c r="C120" s="8">
        <v>0</v>
      </c>
      <c r="D120" s="8">
        <v>0</v>
      </c>
      <c r="E120" s="8">
        <v>0</v>
      </c>
      <c r="F120" s="43" t="e">
        <f t="shared" si="1"/>
        <v>#DIV/0!</v>
      </c>
    </row>
    <row r="121" spans="1:6" ht="12.75">
      <c r="A121" s="6" t="s">
        <v>660</v>
      </c>
      <c r="B121" s="7" t="s">
        <v>840</v>
      </c>
      <c r="C121" s="8">
        <v>0</v>
      </c>
      <c r="D121" s="8">
        <v>0</v>
      </c>
      <c r="E121" s="8">
        <v>0</v>
      </c>
      <c r="F121" s="43" t="e">
        <f t="shared" si="1"/>
        <v>#DIV/0!</v>
      </c>
    </row>
    <row r="122" spans="1:6" ht="12.75">
      <c r="A122" s="6" t="s">
        <v>662</v>
      </c>
      <c r="B122" s="7" t="s">
        <v>841</v>
      </c>
      <c r="C122" s="8">
        <v>0</v>
      </c>
      <c r="D122" s="8">
        <v>0</v>
      </c>
      <c r="E122" s="8">
        <v>0</v>
      </c>
      <c r="F122" s="43" t="e">
        <f t="shared" si="1"/>
        <v>#DIV/0!</v>
      </c>
    </row>
    <row r="123" spans="1:6" ht="30">
      <c r="A123" s="23" t="s">
        <v>450</v>
      </c>
      <c r="B123" s="23" t="s">
        <v>273</v>
      </c>
      <c r="C123" s="23" t="s">
        <v>274</v>
      </c>
      <c r="D123" s="23" t="s">
        <v>275</v>
      </c>
      <c r="E123" s="23" t="s">
        <v>276</v>
      </c>
      <c r="F123" s="24" t="s">
        <v>395</v>
      </c>
    </row>
    <row r="124" spans="1:6" ht="15">
      <c r="A124" s="23">
        <v>1</v>
      </c>
      <c r="B124" s="23">
        <v>2</v>
      </c>
      <c r="C124" s="23">
        <v>3</v>
      </c>
      <c r="D124" s="23">
        <v>4</v>
      </c>
      <c r="E124" s="23">
        <v>5</v>
      </c>
      <c r="F124" s="22">
        <v>6</v>
      </c>
    </row>
    <row r="125" spans="1:6" ht="12.75">
      <c r="A125" s="6" t="s">
        <v>664</v>
      </c>
      <c r="B125" s="7" t="s">
        <v>76</v>
      </c>
      <c r="C125" s="8">
        <v>200</v>
      </c>
      <c r="D125" s="8">
        <v>200</v>
      </c>
      <c r="E125" s="8">
        <v>93</v>
      </c>
      <c r="F125" s="43">
        <f t="shared" si="1"/>
        <v>0.465</v>
      </c>
    </row>
    <row r="126" spans="1:6" ht="12.75">
      <c r="A126" s="6" t="s">
        <v>666</v>
      </c>
      <c r="B126" s="7" t="s">
        <v>347</v>
      </c>
      <c r="C126" s="8">
        <v>0</v>
      </c>
      <c r="D126" s="8">
        <v>0</v>
      </c>
      <c r="E126" s="8">
        <v>0</v>
      </c>
      <c r="F126" s="43" t="e">
        <f t="shared" si="1"/>
        <v>#DIV/0!</v>
      </c>
    </row>
    <row r="127" spans="1:6" ht="12.75">
      <c r="A127" s="6" t="s">
        <v>668</v>
      </c>
      <c r="B127" s="7" t="s">
        <v>349</v>
      </c>
      <c r="C127" s="8">
        <v>0</v>
      </c>
      <c r="D127" s="8">
        <v>0</v>
      </c>
      <c r="E127" s="8">
        <v>0</v>
      </c>
      <c r="F127" s="43" t="e">
        <f t="shared" si="1"/>
        <v>#DIV/0!</v>
      </c>
    </row>
    <row r="128" spans="1:6" ht="12.75">
      <c r="A128" s="6" t="s">
        <v>670</v>
      </c>
      <c r="B128" s="7" t="s">
        <v>842</v>
      </c>
      <c r="C128" s="8">
        <v>0</v>
      </c>
      <c r="D128" s="8">
        <v>0</v>
      </c>
      <c r="E128" s="8">
        <v>0</v>
      </c>
      <c r="F128" s="43" t="e">
        <f t="shared" si="1"/>
        <v>#DIV/0!</v>
      </c>
    </row>
    <row r="129" spans="1:6" ht="12.75">
      <c r="A129" s="6" t="s">
        <v>672</v>
      </c>
      <c r="B129" s="7" t="s">
        <v>843</v>
      </c>
      <c r="C129" s="8">
        <v>0</v>
      </c>
      <c r="D129" s="8">
        <v>0</v>
      </c>
      <c r="E129" s="8">
        <v>0</v>
      </c>
      <c r="F129" s="43" t="e">
        <f t="shared" si="1"/>
        <v>#DIV/0!</v>
      </c>
    </row>
    <row r="130" spans="1:6" ht="12.75">
      <c r="A130" s="6" t="s">
        <v>674</v>
      </c>
      <c r="B130" s="7" t="s">
        <v>844</v>
      </c>
      <c r="C130" s="8">
        <v>0</v>
      </c>
      <c r="D130" s="8">
        <v>0</v>
      </c>
      <c r="E130" s="8">
        <v>0</v>
      </c>
      <c r="F130" s="43" t="e">
        <f t="shared" si="1"/>
        <v>#DIV/0!</v>
      </c>
    </row>
    <row r="131" spans="1:6" ht="12.75">
      <c r="A131" s="10" t="s">
        <v>676</v>
      </c>
      <c r="B131" s="11" t="s">
        <v>845</v>
      </c>
      <c r="C131" s="12">
        <v>200</v>
      </c>
      <c r="D131" s="12">
        <v>200</v>
      </c>
      <c r="E131" s="12">
        <v>93</v>
      </c>
      <c r="F131" s="43">
        <f t="shared" si="1"/>
        <v>0.465</v>
      </c>
    </row>
    <row r="132" spans="1:6" ht="12.75">
      <c r="A132" s="6" t="s">
        <v>678</v>
      </c>
      <c r="B132" s="7" t="s">
        <v>355</v>
      </c>
      <c r="C132" s="8">
        <v>0</v>
      </c>
      <c r="D132" s="8">
        <v>0</v>
      </c>
      <c r="E132" s="8">
        <v>0</v>
      </c>
      <c r="F132" s="43" t="e">
        <f t="shared" si="1"/>
        <v>#DIV/0!</v>
      </c>
    </row>
    <row r="133" spans="1:6" ht="12.75">
      <c r="A133" s="6" t="s">
        <v>680</v>
      </c>
      <c r="B133" s="7" t="s">
        <v>69</v>
      </c>
      <c r="C133" s="8">
        <v>0</v>
      </c>
      <c r="D133" s="8">
        <v>0</v>
      </c>
      <c r="E133" s="8">
        <v>0</v>
      </c>
      <c r="F133" s="43" t="e">
        <f t="shared" si="1"/>
        <v>#DIV/0!</v>
      </c>
    </row>
    <row r="134" spans="1:6" ht="25.5">
      <c r="A134" s="6" t="s">
        <v>682</v>
      </c>
      <c r="B134" s="7" t="s">
        <v>358</v>
      </c>
      <c r="C134" s="8">
        <v>0</v>
      </c>
      <c r="D134" s="8">
        <v>0</v>
      </c>
      <c r="E134" s="8">
        <v>0</v>
      </c>
      <c r="F134" s="43" t="e">
        <f t="shared" si="1"/>
        <v>#DIV/0!</v>
      </c>
    </row>
    <row r="135" spans="1:6" ht="12.75">
      <c r="A135" s="6" t="s">
        <v>684</v>
      </c>
      <c r="B135" s="7" t="s">
        <v>846</v>
      </c>
      <c r="C135" s="8">
        <v>0</v>
      </c>
      <c r="D135" s="8">
        <v>0</v>
      </c>
      <c r="E135" s="8">
        <v>0</v>
      </c>
      <c r="F135" s="43" t="e">
        <f t="shared" si="1"/>
        <v>#DIV/0!</v>
      </c>
    </row>
    <row r="136" spans="1:6" ht="25.5">
      <c r="A136" s="6" t="s">
        <v>686</v>
      </c>
      <c r="B136" s="7" t="s">
        <v>847</v>
      </c>
      <c r="C136" s="8">
        <v>0</v>
      </c>
      <c r="D136" s="8">
        <v>0</v>
      </c>
      <c r="E136" s="8">
        <v>0</v>
      </c>
      <c r="F136" s="43" t="e">
        <f t="shared" si="1"/>
        <v>#DIV/0!</v>
      </c>
    </row>
    <row r="137" spans="1:6" ht="12.75">
      <c r="A137" s="6" t="s">
        <v>688</v>
      </c>
      <c r="B137" s="7" t="s">
        <v>848</v>
      </c>
      <c r="C137" s="8">
        <v>0</v>
      </c>
      <c r="D137" s="8">
        <v>0</v>
      </c>
      <c r="E137" s="8">
        <v>0</v>
      </c>
      <c r="F137" s="43" t="e">
        <f t="shared" si="1"/>
        <v>#DIV/0!</v>
      </c>
    </row>
    <row r="138" spans="1:6" ht="12.75">
      <c r="A138" s="6" t="s">
        <v>690</v>
      </c>
      <c r="B138" s="7" t="s">
        <v>849</v>
      </c>
      <c r="C138" s="8">
        <v>0</v>
      </c>
      <c r="D138" s="8">
        <v>0</v>
      </c>
      <c r="E138" s="8">
        <v>0</v>
      </c>
      <c r="F138" s="43" t="e">
        <f t="shared" si="1"/>
        <v>#DIV/0!</v>
      </c>
    </row>
    <row r="139" spans="1:6" ht="12.75">
      <c r="A139" s="6" t="s">
        <v>692</v>
      </c>
      <c r="B139" s="7" t="s">
        <v>850</v>
      </c>
      <c r="C139" s="8">
        <v>0</v>
      </c>
      <c r="D139" s="8">
        <v>0</v>
      </c>
      <c r="E139" s="8">
        <v>0</v>
      </c>
      <c r="F139" s="43" t="e">
        <f t="shared" si="1"/>
        <v>#DIV/0!</v>
      </c>
    </row>
    <row r="140" spans="1:6" ht="12.75">
      <c r="A140" s="6" t="s">
        <v>694</v>
      </c>
      <c r="B140" s="7" t="s">
        <v>851</v>
      </c>
      <c r="C140" s="8">
        <v>0</v>
      </c>
      <c r="D140" s="8">
        <v>0</v>
      </c>
      <c r="E140" s="8">
        <v>0</v>
      </c>
      <c r="F140" s="43" t="e">
        <f t="shared" si="1"/>
        <v>#DIV/0!</v>
      </c>
    </row>
    <row r="141" spans="1:6" ht="12.75">
      <c r="A141" s="6" t="s">
        <v>696</v>
      </c>
      <c r="B141" s="7" t="s">
        <v>70</v>
      </c>
      <c r="C141" s="8">
        <v>0</v>
      </c>
      <c r="D141" s="8">
        <v>0</v>
      </c>
      <c r="E141" s="8">
        <v>0</v>
      </c>
      <c r="F141" s="43" t="e">
        <f aca="true" t="shared" si="2" ref="F141:F181">E141/D141</f>
        <v>#DIV/0!</v>
      </c>
    </row>
    <row r="142" spans="1:6" ht="12.75">
      <c r="A142" s="6" t="s">
        <v>698</v>
      </c>
      <c r="B142" s="7" t="s">
        <v>71</v>
      </c>
      <c r="C142" s="8">
        <v>0</v>
      </c>
      <c r="D142" s="8">
        <v>0</v>
      </c>
      <c r="E142" s="8">
        <v>0</v>
      </c>
      <c r="F142" s="43" t="e">
        <f t="shared" si="2"/>
        <v>#DIV/0!</v>
      </c>
    </row>
    <row r="143" spans="1:6" ht="13.5" customHeight="1">
      <c r="A143" s="6" t="s">
        <v>700</v>
      </c>
      <c r="B143" s="7" t="s">
        <v>72</v>
      </c>
      <c r="C143" s="8">
        <v>0</v>
      </c>
      <c r="D143" s="8">
        <v>0</v>
      </c>
      <c r="E143" s="8">
        <v>0</v>
      </c>
      <c r="F143" s="43" t="e">
        <f t="shared" si="2"/>
        <v>#DIV/0!</v>
      </c>
    </row>
    <row r="144" spans="1:6" ht="12.75">
      <c r="A144" s="6" t="s">
        <v>702</v>
      </c>
      <c r="B144" s="7" t="s">
        <v>73</v>
      </c>
      <c r="C144" s="8">
        <v>0</v>
      </c>
      <c r="D144" s="8">
        <v>0</v>
      </c>
      <c r="E144" s="8">
        <v>0</v>
      </c>
      <c r="F144" s="43" t="e">
        <f t="shared" si="2"/>
        <v>#DIV/0!</v>
      </c>
    </row>
    <row r="145" spans="1:6" ht="12.75">
      <c r="A145" s="6" t="s">
        <v>704</v>
      </c>
      <c r="B145" s="7" t="s">
        <v>852</v>
      </c>
      <c r="C145" s="8">
        <v>0</v>
      </c>
      <c r="D145" s="8">
        <v>0</v>
      </c>
      <c r="E145" s="8">
        <v>0</v>
      </c>
      <c r="F145" s="43" t="e">
        <f t="shared" si="2"/>
        <v>#DIV/0!</v>
      </c>
    </row>
    <row r="146" spans="1:6" ht="12.75">
      <c r="A146" s="10">
        <v>135</v>
      </c>
      <c r="B146" s="11" t="s">
        <v>853</v>
      </c>
      <c r="C146" s="12">
        <v>0</v>
      </c>
      <c r="D146" s="12">
        <v>0</v>
      </c>
      <c r="E146" s="12">
        <v>0</v>
      </c>
      <c r="F146" s="43" t="e">
        <f t="shared" si="2"/>
        <v>#DIV/0!</v>
      </c>
    </row>
    <row r="147" spans="1:6" ht="30">
      <c r="A147" s="23" t="s">
        <v>450</v>
      </c>
      <c r="B147" s="44" t="s">
        <v>273</v>
      </c>
      <c r="C147" s="44" t="s">
        <v>274</v>
      </c>
      <c r="D147" s="44" t="s">
        <v>275</v>
      </c>
      <c r="E147" s="44" t="s">
        <v>276</v>
      </c>
      <c r="F147" s="45" t="s">
        <v>395</v>
      </c>
    </row>
    <row r="148" spans="1:6" ht="15">
      <c r="A148" s="23">
        <v>1</v>
      </c>
      <c r="B148" s="23">
        <v>2</v>
      </c>
      <c r="C148" s="23">
        <v>3</v>
      </c>
      <c r="D148" s="23">
        <v>4</v>
      </c>
      <c r="E148" s="23">
        <v>5</v>
      </c>
      <c r="F148" s="22">
        <v>6</v>
      </c>
    </row>
    <row r="149" spans="1:6" ht="12.75">
      <c r="A149" s="6" t="s">
        <v>708</v>
      </c>
      <c r="B149" s="7" t="s">
        <v>74</v>
      </c>
      <c r="C149" s="8">
        <v>0</v>
      </c>
      <c r="D149" s="8">
        <v>0</v>
      </c>
      <c r="E149" s="8">
        <v>0</v>
      </c>
      <c r="F149" s="43" t="e">
        <f t="shared" si="2"/>
        <v>#DIV/0!</v>
      </c>
    </row>
    <row r="150" spans="1:6" ht="12.75">
      <c r="A150" s="6" t="s">
        <v>710</v>
      </c>
      <c r="B150" s="7" t="s">
        <v>75</v>
      </c>
      <c r="C150" s="8">
        <v>0</v>
      </c>
      <c r="D150" s="8">
        <v>0</v>
      </c>
      <c r="E150" s="8">
        <v>0</v>
      </c>
      <c r="F150" s="43" t="e">
        <f t="shared" si="2"/>
        <v>#DIV/0!</v>
      </c>
    </row>
    <row r="151" spans="1:6" ht="12.75">
      <c r="A151" s="6" t="s">
        <v>712</v>
      </c>
      <c r="B151" s="7" t="s">
        <v>364</v>
      </c>
      <c r="C151" s="8">
        <v>0</v>
      </c>
      <c r="D151" s="8">
        <v>0</v>
      </c>
      <c r="E151" s="8">
        <v>0</v>
      </c>
      <c r="F151" s="43" t="e">
        <f t="shared" si="2"/>
        <v>#DIV/0!</v>
      </c>
    </row>
    <row r="152" spans="1:6" ht="12.75">
      <c r="A152" s="10" t="s">
        <v>714</v>
      </c>
      <c r="B152" s="11" t="s">
        <v>854</v>
      </c>
      <c r="C152" s="12">
        <v>0</v>
      </c>
      <c r="D152" s="12">
        <v>0</v>
      </c>
      <c r="E152" s="12">
        <v>0</v>
      </c>
      <c r="F152" s="43" t="e">
        <f t="shared" si="2"/>
        <v>#DIV/0!</v>
      </c>
    </row>
    <row r="153" spans="1:6" ht="12.75">
      <c r="A153" s="10" t="s">
        <v>719</v>
      </c>
      <c r="B153" s="11" t="s">
        <v>855</v>
      </c>
      <c r="C153" s="12">
        <v>200</v>
      </c>
      <c r="D153" s="12">
        <v>200</v>
      </c>
      <c r="E153" s="12">
        <v>93</v>
      </c>
      <c r="F153" s="43">
        <f t="shared" si="2"/>
        <v>0.465</v>
      </c>
    </row>
    <row r="154" spans="1:6" ht="12.75">
      <c r="A154" s="10" t="s">
        <v>721</v>
      </c>
      <c r="B154" s="11" t="s">
        <v>856</v>
      </c>
      <c r="C154" s="12">
        <v>27098</v>
      </c>
      <c r="D154" s="12">
        <v>27473</v>
      </c>
      <c r="E154" s="12">
        <v>20255</v>
      </c>
      <c r="F154" s="43">
        <f t="shared" si="2"/>
        <v>0.7372693189677137</v>
      </c>
    </row>
    <row r="155" spans="1:6" ht="12.75">
      <c r="A155" s="10" t="s">
        <v>723</v>
      </c>
      <c r="B155" s="11" t="s">
        <v>857</v>
      </c>
      <c r="C155" s="12">
        <v>11579</v>
      </c>
      <c r="D155" s="12">
        <v>11071</v>
      </c>
      <c r="E155" s="12">
        <v>-1075</v>
      </c>
      <c r="F155" s="43">
        <f t="shared" si="2"/>
        <v>-0.09710053292385512</v>
      </c>
    </row>
    <row r="156" spans="1:6" ht="12.75">
      <c r="A156" s="6" t="s">
        <v>725</v>
      </c>
      <c r="B156" s="7" t="s">
        <v>858</v>
      </c>
      <c r="C156" s="8">
        <v>-107</v>
      </c>
      <c r="D156" s="8">
        <v>401</v>
      </c>
      <c r="E156" s="8">
        <v>3367</v>
      </c>
      <c r="F156" s="43">
        <f t="shared" si="2"/>
        <v>8.396508728179551</v>
      </c>
    </row>
    <row r="157" spans="1:6" ht="12.75">
      <c r="A157" s="6" t="s">
        <v>727</v>
      </c>
      <c r="B157" s="7" t="s">
        <v>371</v>
      </c>
      <c r="C157" s="8">
        <v>0</v>
      </c>
      <c r="D157" s="8">
        <v>0</v>
      </c>
      <c r="E157" s="8">
        <v>0</v>
      </c>
      <c r="F157" s="43" t="e">
        <f t="shared" si="2"/>
        <v>#DIV/0!</v>
      </c>
    </row>
    <row r="158" spans="1:6" ht="12.75">
      <c r="A158" s="6" t="s">
        <v>859</v>
      </c>
      <c r="B158" s="7" t="s">
        <v>860</v>
      </c>
      <c r="C158" s="8">
        <v>0</v>
      </c>
      <c r="D158" s="8">
        <v>0</v>
      </c>
      <c r="E158" s="8">
        <v>0</v>
      </c>
      <c r="F158" s="43" t="e">
        <f t="shared" si="2"/>
        <v>#DIV/0!</v>
      </c>
    </row>
    <row r="159" spans="1:6" ht="12.75">
      <c r="A159" s="6" t="s">
        <v>861</v>
      </c>
      <c r="B159" s="7" t="s">
        <v>862</v>
      </c>
      <c r="C159" s="8">
        <v>0</v>
      </c>
      <c r="D159" s="8">
        <v>0</v>
      </c>
      <c r="E159" s="8">
        <v>0</v>
      </c>
      <c r="F159" s="43" t="e">
        <f t="shared" si="2"/>
        <v>#DIV/0!</v>
      </c>
    </row>
    <row r="160" spans="1:6" ht="12.75">
      <c r="A160" s="6" t="s">
        <v>863</v>
      </c>
      <c r="B160" s="7" t="s">
        <v>0</v>
      </c>
      <c r="C160" s="8">
        <v>0</v>
      </c>
      <c r="D160" s="8">
        <v>0</v>
      </c>
      <c r="E160" s="8">
        <v>0</v>
      </c>
      <c r="F160" s="43" t="e">
        <f t="shared" si="2"/>
        <v>#DIV/0!</v>
      </c>
    </row>
    <row r="161" spans="1:6" ht="12.75">
      <c r="A161" s="6" t="s">
        <v>1</v>
      </c>
      <c r="B161" s="7" t="s">
        <v>2</v>
      </c>
      <c r="C161" s="8">
        <v>0</v>
      </c>
      <c r="D161" s="8">
        <v>0</v>
      </c>
      <c r="E161" s="8">
        <v>0</v>
      </c>
      <c r="F161" s="43" t="e">
        <f t="shared" si="2"/>
        <v>#DIV/0!</v>
      </c>
    </row>
    <row r="162" spans="1:6" ht="12.75">
      <c r="A162" s="6" t="s">
        <v>3</v>
      </c>
      <c r="B162" s="7" t="s">
        <v>4</v>
      </c>
      <c r="C162" s="8">
        <v>0</v>
      </c>
      <c r="D162" s="8">
        <v>0</v>
      </c>
      <c r="E162" s="8">
        <v>0</v>
      </c>
      <c r="F162" s="43" t="e">
        <f t="shared" si="2"/>
        <v>#DIV/0!</v>
      </c>
    </row>
    <row r="163" spans="1:6" ht="12.75">
      <c r="A163" s="6" t="s">
        <v>5</v>
      </c>
      <c r="B163" s="7" t="s">
        <v>6</v>
      </c>
      <c r="C163" s="8">
        <v>0</v>
      </c>
      <c r="D163" s="8">
        <v>0</v>
      </c>
      <c r="E163" s="8">
        <v>0</v>
      </c>
      <c r="F163" s="43" t="e">
        <f t="shared" si="2"/>
        <v>#DIV/0!</v>
      </c>
    </row>
    <row r="164" spans="1:6" ht="12.75">
      <c r="A164" s="6" t="s">
        <v>7</v>
      </c>
      <c r="B164" s="7" t="s">
        <v>8</v>
      </c>
      <c r="C164" s="8">
        <v>0</v>
      </c>
      <c r="D164" s="8">
        <v>0</v>
      </c>
      <c r="E164" s="8">
        <v>0</v>
      </c>
      <c r="F164" s="43" t="e">
        <f t="shared" si="2"/>
        <v>#DIV/0!</v>
      </c>
    </row>
    <row r="165" spans="1:6" ht="12.75">
      <c r="A165" s="6" t="s">
        <v>9</v>
      </c>
      <c r="B165" s="7" t="s">
        <v>10</v>
      </c>
      <c r="C165" s="8">
        <v>0</v>
      </c>
      <c r="D165" s="8">
        <v>0</v>
      </c>
      <c r="E165" s="8">
        <v>0</v>
      </c>
      <c r="F165" s="43" t="e">
        <f t="shared" si="2"/>
        <v>#DIV/0!</v>
      </c>
    </row>
    <row r="166" spans="1:6" ht="12.75">
      <c r="A166" s="10" t="s">
        <v>11</v>
      </c>
      <c r="B166" s="11" t="s">
        <v>12</v>
      </c>
      <c r="C166" s="12">
        <v>0</v>
      </c>
      <c r="D166" s="12">
        <v>0</v>
      </c>
      <c r="E166" s="12">
        <v>0</v>
      </c>
      <c r="F166" s="43" t="e">
        <f t="shared" si="2"/>
        <v>#DIV/0!</v>
      </c>
    </row>
    <row r="167" spans="1:6" ht="12.75">
      <c r="A167" s="10" t="s">
        <v>13</v>
      </c>
      <c r="B167" s="11" t="s">
        <v>14</v>
      </c>
      <c r="C167" s="12">
        <v>0</v>
      </c>
      <c r="D167" s="12">
        <v>0</v>
      </c>
      <c r="E167" s="12">
        <v>120</v>
      </c>
      <c r="F167" s="43" t="e">
        <f t="shared" si="2"/>
        <v>#DIV/0!</v>
      </c>
    </row>
    <row r="168" spans="1:6" ht="12.75">
      <c r="A168" s="6" t="s">
        <v>15</v>
      </c>
      <c r="B168" s="7" t="s">
        <v>377</v>
      </c>
      <c r="C168" s="8">
        <v>11472</v>
      </c>
      <c r="D168" s="8">
        <v>11472</v>
      </c>
      <c r="E168" s="8">
        <v>0</v>
      </c>
      <c r="F168" s="43">
        <f t="shared" si="2"/>
        <v>0</v>
      </c>
    </row>
    <row r="169" spans="1:6" ht="12.75">
      <c r="A169" s="6" t="s">
        <v>16</v>
      </c>
      <c r="B169" s="7" t="s">
        <v>379</v>
      </c>
      <c r="C169" s="8">
        <v>0</v>
      </c>
      <c r="D169" s="8">
        <v>0</v>
      </c>
      <c r="E169" s="8">
        <v>0</v>
      </c>
      <c r="F169" s="43" t="e">
        <f t="shared" si="2"/>
        <v>#DIV/0!</v>
      </c>
    </row>
    <row r="170" spans="1:6" ht="12.75">
      <c r="A170" s="6" t="s">
        <v>17</v>
      </c>
      <c r="B170" s="7" t="s">
        <v>381</v>
      </c>
      <c r="C170" s="8">
        <v>0</v>
      </c>
      <c r="D170" s="8">
        <v>0</v>
      </c>
      <c r="E170" s="8">
        <v>0</v>
      </c>
      <c r="F170" s="43" t="e">
        <f t="shared" si="2"/>
        <v>#DIV/0!</v>
      </c>
    </row>
    <row r="171" spans="1:6" ht="12.75">
      <c r="A171" s="6" t="s">
        <v>18</v>
      </c>
      <c r="B171" s="7" t="s">
        <v>19</v>
      </c>
      <c r="C171" s="8">
        <v>0</v>
      </c>
      <c r="D171" s="8">
        <v>0</v>
      </c>
      <c r="E171" s="8">
        <v>0</v>
      </c>
      <c r="F171" s="43" t="e">
        <f t="shared" si="2"/>
        <v>#DIV/0!</v>
      </c>
    </row>
    <row r="172" spans="1:6" ht="12.75">
      <c r="A172" s="6" t="s">
        <v>20</v>
      </c>
      <c r="B172" s="7" t="s">
        <v>21</v>
      </c>
      <c r="C172" s="8">
        <v>0</v>
      </c>
      <c r="D172" s="8">
        <v>0</v>
      </c>
      <c r="E172" s="8">
        <v>0</v>
      </c>
      <c r="F172" s="43" t="e">
        <f t="shared" si="2"/>
        <v>#DIV/0!</v>
      </c>
    </row>
    <row r="173" spans="1:6" ht="12.75">
      <c r="A173" s="6" t="s">
        <v>22</v>
      </c>
      <c r="B173" s="7" t="s">
        <v>23</v>
      </c>
      <c r="C173" s="8">
        <v>0</v>
      </c>
      <c r="D173" s="8">
        <v>0</v>
      </c>
      <c r="E173" s="8">
        <v>0</v>
      </c>
      <c r="F173" s="43" t="e">
        <f t="shared" si="2"/>
        <v>#DIV/0!</v>
      </c>
    </row>
    <row r="174" spans="1:6" ht="12.75">
      <c r="A174" s="6" t="s">
        <v>24</v>
      </c>
      <c r="B174" s="7" t="s">
        <v>25</v>
      </c>
      <c r="C174" s="8">
        <v>0</v>
      </c>
      <c r="D174" s="8">
        <v>0</v>
      </c>
      <c r="E174" s="8">
        <v>0</v>
      </c>
      <c r="F174" s="43" t="e">
        <f t="shared" si="2"/>
        <v>#DIV/0!</v>
      </c>
    </row>
    <row r="175" spans="1:6" ht="12.75">
      <c r="A175" s="6" t="s">
        <v>26</v>
      </c>
      <c r="B175" s="7" t="s">
        <v>27</v>
      </c>
      <c r="C175" s="8">
        <v>0</v>
      </c>
      <c r="D175" s="8">
        <v>0</v>
      </c>
      <c r="E175" s="8">
        <v>0</v>
      </c>
      <c r="F175" s="43" t="e">
        <f t="shared" si="2"/>
        <v>#DIV/0!</v>
      </c>
    </row>
    <row r="176" spans="1:6" ht="12.75">
      <c r="A176" s="6" t="s">
        <v>28</v>
      </c>
      <c r="B176" s="7" t="s">
        <v>29</v>
      </c>
      <c r="C176" s="8">
        <v>0</v>
      </c>
      <c r="D176" s="8">
        <v>0</v>
      </c>
      <c r="E176" s="8">
        <v>0</v>
      </c>
      <c r="F176" s="43" t="e">
        <f t="shared" si="2"/>
        <v>#DIV/0!</v>
      </c>
    </row>
    <row r="177" spans="1:6" ht="12.75">
      <c r="A177" s="6" t="s">
        <v>30</v>
      </c>
      <c r="B177" s="7" t="s">
        <v>31</v>
      </c>
      <c r="C177" s="8">
        <v>0</v>
      </c>
      <c r="D177" s="8">
        <v>0</v>
      </c>
      <c r="E177" s="8">
        <v>0</v>
      </c>
      <c r="F177" s="43" t="e">
        <f t="shared" si="2"/>
        <v>#DIV/0!</v>
      </c>
    </row>
    <row r="178" spans="1:6" ht="12.75">
      <c r="A178" s="10" t="s">
        <v>32</v>
      </c>
      <c r="B178" s="11" t="s">
        <v>33</v>
      </c>
      <c r="C178" s="12">
        <v>11472</v>
      </c>
      <c r="D178" s="12">
        <v>11472</v>
      </c>
      <c r="E178" s="12">
        <v>0</v>
      </c>
      <c r="F178" s="43">
        <f t="shared" si="2"/>
        <v>0</v>
      </c>
    </row>
    <row r="179" spans="1:6" ht="12.75">
      <c r="A179" s="10" t="s">
        <v>34</v>
      </c>
      <c r="B179" s="11" t="s">
        <v>386</v>
      </c>
      <c r="C179" s="12">
        <v>0</v>
      </c>
      <c r="D179" s="12">
        <v>0</v>
      </c>
      <c r="E179" s="12">
        <v>765</v>
      </c>
      <c r="F179" s="43" t="e">
        <f t="shared" si="2"/>
        <v>#DIV/0!</v>
      </c>
    </row>
    <row r="180" spans="1:6" ht="12.75">
      <c r="A180" s="10" t="s">
        <v>35</v>
      </c>
      <c r="B180" s="11" t="s">
        <v>36</v>
      </c>
      <c r="C180" s="12">
        <v>38570</v>
      </c>
      <c r="D180" s="12">
        <v>38945</v>
      </c>
      <c r="E180" s="12">
        <v>22667</v>
      </c>
      <c r="F180" s="43">
        <f t="shared" si="2"/>
        <v>0.5820259340095005</v>
      </c>
    </row>
    <row r="181" spans="1:6" ht="12.75">
      <c r="A181" s="10" t="s">
        <v>37</v>
      </c>
      <c r="B181" s="11" t="s">
        <v>38</v>
      </c>
      <c r="C181" s="12">
        <v>38570</v>
      </c>
      <c r="D181" s="12">
        <v>38945</v>
      </c>
      <c r="E181" s="12">
        <v>21020</v>
      </c>
      <c r="F181" s="43">
        <f t="shared" si="2"/>
        <v>0.5397355244575683</v>
      </c>
    </row>
    <row r="182" spans="1:6" ht="12.75">
      <c r="A182" s="10" t="s">
        <v>39</v>
      </c>
      <c r="B182" s="11" t="s">
        <v>40</v>
      </c>
      <c r="C182" s="12">
        <v>0</v>
      </c>
      <c r="D182" s="12">
        <v>0</v>
      </c>
      <c r="E182" s="12">
        <v>11186</v>
      </c>
      <c r="F182" s="12">
        <v>0</v>
      </c>
    </row>
    <row r="183" spans="1:6" ht="12.75">
      <c r="A183" s="10" t="s">
        <v>41</v>
      </c>
      <c r="B183" s="11" t="s">
        <v>42</v>
      </c>
      <c r="C183" s="12">
        <v>0</v>
      </c>
      <c r="D183" s="12">
        <v>0</v>
      </c>
      <c r="E183" s="12">
        <v>9539</v>
      </c>
      <c r="F183" s="12">
        <v>0</v>
      </c>
    </row>
    <row r="184" spans="1:6" ht="12.75">
      <c r="A184" s="6" t="s">
        <v>43</v>
      </c>
      <c r="B184" s="7" t="s">
        <v>44</v>
      </c>
      <c r="C184" s="8">
        <v>6</v>
      </c>
      <c r="D184" s="8">
        <v>1</v>
      </c>
      <c r="E184" s="8">
        <v>4</v>
      </c>
      <c r="F184" s="8">
        <v>0</v>
      </c>
    </row>
    <row r="185" spans="1:6" ht="12.75">
      <c r="A185" s="6" t="s">
        <v>45</v>
      </c>
      <c r="B185" s="7" t="s">
        <v>46</v>
      </c>
      <c r="C185" s="8">
        <v>0</v>
      </c>
      <c r="D185" s="8">
        <v>0</v>
      </c>
      <c r="E185" s="8">
        <v>4</v>
      </c>
      <c r="F185" s="8">
        <v>0</v>
      </c>
    </row>
  </sheetData>
  <mergeCells count="2">
    <mergeCell ref="E1:F1"/>
    <mergeCell ref="A2:F2"/>
  </mergeCells>
  <printOptions/>
  <pageMargins left="0.75" right="0.75" top="1" bottom="1" header="0.5" footer="0.5"/>
  <pageSetup horizontalDpi="600" verticalDpi="600" orientation="landscape" paperSize="9" scale="83" r:id="rId1"/>
  <rowBreaks count="5" manualBreakCount="5">
    <brk id="31" max="5" man="1"/>
    <brk id="64" max="255" man="1"/>
    <brk id="92" max="255" man="1"/>
    <brk id="122" max="25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9">
      <selection activeCell="B83" sqref="B83"/>
    </sheetView>
  </sheetViews>
  <sheetFormatPr defaultColWidth="9.140625" defaultRowHeight="12.75"/>
  <cols>
    <col min="1" max="1" width="12.28125" style="0" customWidth="1"/>
    <col min="2" max="2" width="79.421875" style="0" customWidth="1"/>
    <col min="3" max="3" width="10.8515625" style="0" customWidth="1"/>
    <col min="4" max="4" width="11.57421875" style="0" customWidth="1"/>
    <col min="5" max="5" width="10.8515625" style="0" customWidth="1"/>
    <col min="6" max="6" width="10.140625" style="0" customWidth="1"/>
  </cols>
  <sheetData>
    <row r="1" spans="4:6" ht="12.75">
      <c r="D1" s="5"/>
      <c r="E1" s="57" t="s">
        <v>734</v>
      </c>
      <c r="F1" s="57"/>
    </row>
    <row r="2" spans="1:6" ht="22.5" customHeight="1">
      <c r="A2" s="55" t="s">
        <v>453</v>
      </c>
      <c r="B2" s="56"/>
      <c r="C2" s="56"/>
      <c r="D2" s="56"/>
      <c r="E2" s="56"/>
      <c r="F2" s="56"/>
    </row>
    <row r="3" spans="1:6" ht="28.5">
      <c r="A3" s="25" t="s">
        <v>450</v>
      </c>
      <c r="B3" s="25" t="s">
        <v>273</v>
      </c>
      <c r="C3" s="25" t="s">
        <v>451</v>
      </c>
      <c r="D3" s="25" t="s">
        <v>275</v>
      </c>
      <c r="E3" s="25" t="s">
        <v>276</v>
      </c>
      <c r="F3" s="25" t="s">
        <v>452</v>
      </c>
    </row>
    <row r="4" spans="1:6" ht="14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6">
        <v>6</v>
      </c>
    </row>
    <row r="5" spans="1:6" ht="12.75">
      <c r="A5" s="6" t="s">
        <v>277</v>
      </c>
      <c r="B5" s="7" t="s">
        <v>396</v>
      </c>
      <c r="C5" s="8">
        <v>1368</v>
      </c>
      <c r="D5" s="8">
        <v>1368</v>
      </c>
      <c r="E5" s="8">
        <v>1020</v>
      </c>
      <c r="F5" s="27">
        <f>E5/D5</f>
        <v>0.7456140350877193</v>
      </c>
    </row>
    <row r="6" spans="1:6" ht="12.75">
      <c r="A6" s="6" t="s">
        <v>279</v>
      </c>
      <c r="B6" s="7" t="s">
        <v>397</v>
      </c>
      <c r="C6" s="8">
        <v>0</v>
      </c>
      <c r="D6" s="8">
        <v>0</v>
      </c>
      <c r="E6" s="8">
        <v>0</v>
      </c>
      <c r="F6" s="27" t="e">
        <f aca="true" t="shared" si="0" ref="F6:F35">E6/D6</f>
        <v>#DIV/0!</v>
      </c>
    </row>
    <row r="7" spans="1:6" ht="12.75">
      <c r="A7" s="6" t="s">
        <v>281</v>
      </c>
      <c r="B7" s="7" t="s">
        <v>398</v>
      </c>
      <c r="C7" s="8">
        <v>0</v>
      </c>
      <c r="D7" s="8">
        <v>0</v>
      </c>
      <c r="E7" s="8">
        <v>0</v>
      </c>
      <c r="F7" s="27" t="e">
        <f t="shared" si="0"/>
        <v>#DIV/0!</v>
      </c>
    </row>
    <row r="8" spans="1:6" ht="12.75">
      <c r="A8" s="6" t="s">
        <v>282</v>
      </c>
      <c r="B8" s="7" t="s">
        <v>399</v>
      </c>
      <c r="C8" s="8">
        <v>0</v>
      </c>
      <c r="D8" s="8">
        <v>0</v>
      </c>
      <c r="E8" s="8">
        <v>0</v>
      </c>
      <c r="F8" s="27" t="e">
        <f t="shared" si="0"/>
        <v>#DIV/0!</v>
      </c>
    </row>
    <row r="9" spans="1:6" ht="12.75">
      <c r="A9" s="6" t="s">
        <v>283</v>
      </c>
      <c r="B9" s="7" t="s">
        <v>400</v>
      </c>
      <c r="C9" s="8">
        <v>0</v>
      </c>
      <c r="D9" s="8">
        <v>0</v>
      </c>
      <c r="E9" s="8">
        <v>0</v>
      </c>
      <c r="F9" s="27" t="e">
        <f t="shared" si="0"/>
        <v>#DIV/0!</v>
      </c>
    </row>
    <row r="10" spans="1:6" ht="12.75">
      <c r="A10" s="6" t="s">
        <v>284</v>
      </c>
      <c r="B10" s="7" t="s">
        <v>401</v>
      </c>
      <c r="C10" s="8">
        <v>0</v>
      </c>
      <c r="D10" s="8">
        <v>0</v>
      </c>
      <c r="E10" s="8">
        <v>0</v>
      </c>
      <c r="F10" s="27" t="e">
        <f t="shared" si="0"/>
        <v>#DIV/0!</v>
      </c>
    </row>
    <row r="11" spans="1:6" s="3" customFormat="1" ht="26.25" customHeight="1">
      <c r="A11" s="14" t="s">
        <v>286</v>
      </c>
      <c r="B11" s="15" t="s">
        <v>402</v>
      </c>
      <c r="C11" s="16">
        <v>1368</v>
      </c>
      <c r="D11" s="16">
        <v>1368</v>
      </c>
      <c r="E11" s="16">
        <v>1020</v>
      </c>
      <c r="F11" s="27">
        <f t="shared" si="0"/>
        <v>0.7456140350877193</v>
      </c>
    </row>
    <row r="12" spans="1:6" ht="12.75">
      <c r="A12" s="6" t="s">
        <v>287</v>
      </c>
      <c r="B12" s="7" t="s">
        <v>403</v>
      </c>
      <c r="C12" s="8">
        <v>2831</v>
      </c>
      <c r="D12" s="8">
        <v>2831</v>
      </c>
      <c r="E12" s="8">
        <v>1339</v>
      </c>
      <c r="F12" s="27">
        <f t="shared" si="0"/>
        <v>0.47297774637937123</v>
      </c>
    </row>
    <row r="13" spans="1:6" ht="12.75">
      <c r="A13" s="10" t="s">
        <v>289</v>
      </c>
      <c r="B13" s="11" t="s">
        <v>404</v>
      </c>
      <c r="C13" s="12">
        <v>4199</v>
      </c>
      <c r="D13" s="12">
        <f>SUM(D11:D12)</f>
        <v>4199</v>
      </c>
      <c r="E13" s="12">
        <f>SUM(E11:E12)</f>
        <v>2359</v>
      </c>
      <c r="F13" s="27">
        <f t="shared" si="0"/>
        <v>0.5618004286734937</v>
      </c>
    </row>
    <row r="14" spans="1:6" ht="12.75">
      <c r="A14" s="6" t="s">
        <v>290</v>
      </c>
      <c r="B14" s="7" t="s">
        <v>405</v>
      </c>
      <c r="C14" s="8">
        <v>0</v>
      </c>
      <c r="D14" s="8">
        <v>0</v>
      </c>
      <c r="E14" s="8">
        <v>0</v>
      </c>
      <c r="F14" s="27" t="e">
        <f t="shared" si="0"/>
        <v>#DIV/0!</v>
      </c>
    </row>
    <row r="15" spans="1:6" ht="12.75">
      <c r="A15" s="6" t="s">
        <v>291</v>
      </c>
      <c r="B15" s="7" t="s">
        <v>406</v>
      </c>
      <c r="C15" s="8">
        <v>0</v>
      </c>
      <c r="D15" s="8">
        <v>0</v>
      </c>
      <c r="E15" s="8">
        <v>0</v>
      </c>
      <c r="F15" s="27" t="e">
        <f t="shared" si="0"/>
        <v>#DIV/0!</v>
      </c>
    </row>
    <row r="16" spans="1:6" ht="12.75">
      <c r="A16" s="6" t="s">
        <v>292</v>
      </c>
      <c r="B16" s="7" t="s">
        <v>407</v>
      </c>
      <c r="C16" s="8">
        <v>0</v>
      </c>
      <c r="D16" s="8">
        <v>0</v>
      </c>
      <c r="E16" s="8">
        <v>0</v>
      </c>
      <c r="F16" s="27" t="e">
        <f t="shared" si="0"/>
        <v>#DIV/0!</v>
      </c>
    </row>
    <row r="17" spans="1:6" ht="12.75">
      <c r="A17" s="6" t="s">
        <v>293</v>
      </c>
      <c r="B17" s="7" t="s">
        <v>408</v>
      </c>
      <c r="C17" s="8">
        <v>0</v>
      </c>
      <c r="D17" s="8">
        <v>0</v>
      </c>
      <c r="E17" s="8">
        <v>0</v>
      </c>
      <c r="F17" s="27" t="e">
        <f t="shared" si="0"/>
        <v>#DIV/0!</v>
      </c>
    </row>
    <row r="18" spans="1:6" s="3" customFormat="1" ht="25.5">
      <c r="A18" s="14" t="s">
        <v>294</v>
      </c>
      <c r="B18" s="15" t="s">
        <v>409</v>
      </c>
      <c r="C18" s="16">
        <v>0</v>
      </c>
      <c r="D18" s="16">
        <v>0</v>
      </c>
      <c r="E18" s="16">
        <v>0</v>
      </c>
      <c r="F18" s="27" t="e">
        <f t="shared" si="0"/>
        <v>#DIV/0!</v>
      </c>
    </row>
    <row r="19" spans="1:6" ht="12.75">
      <c r="A19" s="6" t="s">
        <v>295</v>
      </c>
      <c r="B19" s="7" t="s">
        <v>410</v>
      </c>
      <c r="C19" s="8">
        <v>0</v>
      </c>
      <c r="D19" s="8">
        <v>0</v>
      </c>
      <c r="E19" s="8">
        <v>0</v>
      </c>
      <c r="F19" s="27" t="e">
        <f t="shared" si="0"/>
        <v>#DIV/0!</v>
      </c>
    </row>
    <row r="20" spans="1:6" ht="12.75">
      <c r="A20" s="10" t="s">
        <v>296</v>
      </c>
      <c r="B20" s="11" t="s">
        <v>411</v>
      </c>
      <c r="C20" s="12">
        <v>0</v>
      </c>
      <c r="D20" s="12">
        <v>0</v>
      </c>
      <c r="E20" s="12">
        <v>0</v>
      </c>
      <c r="F20" s="27" t="e">
        <f t="shared" si="0"/>
        <v>#DIV/0!</v>
      </c>
    </row>
    <row r="21" spans="1:6" ht="12.75">
      <c r="A21" s="10" t="s">
        <v>297</v>
      </c>
      <c r="B21" s="11" t="s">
        <v>412</v>
      </c>
      <c r="C21" s="12">
        <v>0</v>
      </c>
      <c r="D21" s="12">
        <v>0</v>
      </c>
      <c r="E21" s="12">
        <v>0</v>
      </c>
      <c r="F21" s="27" t="e">
        <f t="shared" si="0"/>
        <v>#DIV/0!</v>
      </c>
    </row>
    <row r="22" spans="1:6" ht="12.75">
      <c r="A22" s="6" t="s">
        <v>299</v>
      </c>
      <c r="B22" s="7" t="s">
        <v>413</v>
      </c>
      <c r="C22" s="8">
        <v>0</v>
      </c>
      <c r="D22" s="8">
        <v>0</v>
      </c>
      <c r="E22" s="8">
        <v>0</v>
      </c>
      <c r="F22" s="27" t="e">
        <f t="shared" si="0"/>
        <v>#DIV/0!</v>
      </c>
    </row>
    <row r="23" spans="1:6" ht="12.75">
      <c r="A23" s="6" t="s">
        <v>301</v>
      </c>
      <c r="B23" s="7" t="s">
        <v>414</v>
      </c>
      <c r="C23" s="8">
        <v>0</v>
      </c>
      <c r="D23" s="8">
        <v>0</v>
      </c>
      <c r="E23" s="8">
        <v>0</v>
      </c>
      <c r="F23" s="27" t="e">
        <f t="shared" si="0"/>
        <v>#DIV/0!</v>
      </c>
    </row>
    <row r="24" spans="1:6" ht="12.75">
      <c r="A24" s="6" t="s">
        <v>302</v>
      </c>
      <c r="B24" s="7" t="s">
        <v>415</v>
      </c>
      <c r="C24" s="8">
        <v>0</v>
      </c>
      <c r="D24" s="8">
        <v>0</v>
      </c>
      <c r="E24" s="8">
        <v>0</v>
      </c>
      <c r="F24" s="27" t="e">
        <f t="shared" si="0"/>
        <v>#DIV/0!</v>
      </c>
    </row>
    <row r="25" spans="1:6" ht="12.75">
      <c r="A25" s="6" t="s">
        <v>303</v>
      </c>
      <c r="B25" s="7" t="s">
        <v>416</v>
      </c>
      <c r="C25" s="8">
        <v>0</v>
      </c>
      <c r="D25" s="8">
        <v>0</v>
      </c>
      <c r="E25" s="8">
        <v>0</v>
      </c>
      <c r="F25" s="27" t="e">
        <f t="shared" si="0"/>
        <v>#DIV/0!</v>
      </c>
    </row>
    <row r="26" spans="1:6" ht="12.75">
      <c r="A26" s="6" t="s">
        <v>304</v>
      </c>
      <c r="B26" s="7" t="s">
        <v>417</v>
      </c>
      <c r="C26" s="8">
        <v>0</v>
      </c>
      <c r="D26" s="8">
        <v>0</v>
      </c>
      <c r="E26" s="8">
        <v>0</v>
      </c>
      <c r="F26" s="27" t="e">
        <f t="shared" si="0"/>
        <v>#DIV/0!</v>
      </c>
    </row>
    <row r="27" spans="1:6" s="3" customFormat="1" ht="12.75">
      <c r="A27" s="14" t="s">
        <v>305</v>
      </c>
      <c r="B27" s="15" t="s">
        <v>418</v>
      </c>
      <c r="C27" s="16">
        <v>0</v>
      </c>
      <c r="D27" s="16">
        <v>0</v>
      </c>
      <c r="E27" s="16">
        <v>0</v>
      </c>
      <c r="F27" s="27" t="e">
        <f t="shared" si="0"/>
        <v>#DIV/0!</v>
      </c>
    </row>
    <row r="28" spans="1:6" ht="12.75">
      <c r="A28" s="6" t="s">
        <v>307</v>
      </c>
      <c r="B28" s="7" t="s">
        <v>419</v>
      </c>
      <c r="C28" s="8">
        <v>0</v>
      </c>
      <c r="D28" s="8">
        <v>0</v>
      </c>
      <c r="E28" s="8">
        <v>9</v>
      </c>
      <c r="F28" s="27" t="e">
        <f t="shared" si="0"/>
        <v>#DIV/0!</v>
      </c>
    </row>
    <row r="29" spans="1:6" ht="12.75">
      <c r="A29" s="10" t="s">
        <v>309</v>
      </c>
      <c r="B29" s="11" t="s">
        <v>420</v>
      </c>
      <c r="C29" s="12">
        <v>0</v>
      </c>
      <c r="D29" s="12">
        <v>0</v>
      </c>
      <c r="E29" s="12">
        <v>9</v>
      </c>
      <c r="F29" s="27" t="e">
        <f t="shared" si="0"/>
        <v>#DIV/0!</v>
      </c>
    </row>
    <row r="30" spans="1:6" ht="12.75">
      <c r="A30" s="6" t="s">
        <v>310</v>
      </c>
      <c r="B30" s="7" t="s">
        <v>421</v>
      </c>
      <c r="C30" s="8">
        <v>0</v>
      </c>
      <c r="D30" s="8">
        <v>0</v>
      </c>
      <c r="E30" s="8">
        <v>0</v>
      </c>
      <c r="F30" s="27" t="e">
        <f t="shared" si="0"/>
        <v>#DIV/0!</v>
      </c>
    </row>
    <row r="31" spans="1:6" ht="12.75">
      <c r="A31" s="6" t="s">
        <v>311</v>
      </c>
      <c r="B31" s="7" t="s">
        <v>422</v>
      </c>
      <c r="C31" s="8">
        <v>0</v>
      </c>
      <c r="D31" s="8">
        <v>0</v>
      </c>
      <c r="E31" s="8">
        <v>0</v>
      </c>
      <c r="F31" s="27" t="e">
        <f t="shared" si="0"/>
        <v>#DIV/0!</v>
      </c>
    </row>
    <row r="32" spans="1:6" ht="12.75">
      <c r="A32" s="6" t="s">
        <v>312</v>
      </c>
      <c r="B32" s="7" t="s">
        <v>423</v>
      </c>
      <c r="C32" s="8">
        <v>0</v>
      </c>
      <c r="D32" s="8">
        <v>0</v>
      </c>
      <c r="E32" s="8">
        <v>0</v>
      </c>
      <c r="F32" s="27" t="e">
        <f t="shared" si="0"/>
        <v>#DIV/0!</v>
      </c>
    </row>
    <row r="33" spans="1:6" ht="12.75">
      <c r="A33" s="6" t="s">
        <v>313</v>
      </c>
      <c r="B33" s="7" t="s">
        <v>424</v>
      </c>
      <c r="C33" s="8">
        <v>96</v>
      </c>
      <c r="D33" s="8">
        <v>96</v>
      </c>
      <c r="E33" s="8">
        <v>96</v>
      </c>
      <c r="F33" s="27">
        <f t="shared" si="0"/>
        <v>1</v>
      </c>
    </row>
    <row r="34" spans="1:6" ht="12.75">
      <c r="A34" s="6" t="s">
        <v>314</v>
      </c>
      <c r="B34" s="7" t="s">
        <v>425</v>
      </c>
      <c r="C34" s="8">
        <v>0</v>
      </c>
      <c r="D34" s="8">
        <v>0</v>
      </c>
      <c r="E34" s="8">
        <v>0</v>
      </c>
      <c r="F34" s="27" t="e">
        <f t="shared" si="0"/>
        <v>#DIV/0!</v>
      </c>
    </row>
    <row r="35" spans="1:6" s="3" customFormat="1" ht="25.5">
      <c r="A35" s="14" t="s">
        <v>315</v>
      </c>
      <c r="B35" s="15" t="s">
        <v>426</v>
      </c>
      <c r="C35" s="16">
        <v>96</v>
      </c>
      <c r="D35" s="16">
        <v>96</v>
      </c>
      <c r="E35" s="16">
        <f>SUM(E33:E34)</f>
        <v>96</v>
      </c>
      <c r="F35" s="27">
        <f t="shared" si="0"/>
        <v>1</v>
      </c>
    </row>
    <row r="36" spans="1:6" s="3" customFormat="1" ht="12.75">
      <c r="A36" s="58">
        <v>7</v>
      </c>
      <c r="B36" s="59"/>
      <c r="C36" s="59"/>
      <c r="D36" s="59"/>
      <c r="E36" s="59"/>
      <c r="F36" s="60"/>
    </row>
    <row r="37" spans="1:6" s="3" customFormat="1" ht="28.5">
      <c r="A37" s="25" t="s">
        <v>450</v>
      </c>
      <c r="B37" s="25" t="s">
        <v>273</v>
      </c>
      <c r="C37" s="25" t="s">
        <v>451</v>
      </c>
      <c r="D37" s="25" t="s">
        <v>275</v>
      </c>
      <c r="E37" s="25" t="s">
        <v>276</v>
      </c>
      <c r="F37" s="25" t="s">
        <v>452</v>
      </c>
    </row>
    <row r="38" spans="1:6" s="3" customFormat="1" ht="14.25">
      <c r="A38" s="25">
        <v>1</v>
      </c>
      <c r="B38" s="25">
        <v>2</v>
      </c>
      <c r="C38" s="25">
        <v>3</v>
      </c>
      <c r="D38" s="25">
        <v>4</v>
      </c>
      <c r="E38" s="25">
        <v>5</v>
      </c>
      <c r="F38" s="26">
        <v>6</v>
      </c>
    </row>
    <row r="39" spans="1:6" ht="12.75">
      <c r="A39" s="6" t="s">
        <v>316</v>
      </c>
      <c r="B39" s="7" t="s">
        <v>427</v>
      </c>
      <c r="C39" s="8">
        <v>0</v>
      </c>
      <c r="D39" s="8">
        <v>0</v>
      </c>
      <c r="E39" s="8">
        <v>0</v>
      </c>
      <c r="F39" s="27" t="e">
        <f aca="true" t="shared" si="1" ref="F39:F62">E39/D39</f>
        <v>#DIV/0!</v>
      </c>
    </row>
    <row r="40" spans="1:6" ht="12.75">
      <c r="A40" s="10" t="s">
        <v>318</v>
      </c>
      <c r="B40" s="11" t="s">
        <v>428</v>
      </c>
      <c r="C40" s="12">
        <v>96</v>
      </c>
      <c r="D40" s="12">
        <v>96</v>
      </c>
      <c r="E40" s="12">
        <v>96</v>
      </c>
      <c r="F40" s="27">
        <f t="shared" si="1"/>
        <v>1</v>
      </c>
    </row>
    <row r="41" spans="1:6" ht="12.75">
      <c r="A41" s="6" t="s">
        <v>319</v>
      </c>
      <c r="B41" s="7" t="s">
        <v>429</v>
      </c>
      <c r="C41" s="8">
        <v>0</v>
      </c>
      <c r="D41" s="8">
        <v>0</v>
      </c>
      <c r="E41" s="8">
        <v>0</v>
      </c>
      <c r="F41" s="27" t="e">
        <f t="shared" si="1"/>
        <v>#DIV/0!</v>
      </c>
    </row>
    <row r="42" spans="1:6" ht="15.75" customHeight="1">
      <c r="A42" s="6" t="s">
        <v>320</v>
      </c>
      <c r="B42" s="7" t="s">
        <v>430</v>
      </c>
      <c r="C42" s="8">
        <v>0</v>
      </c>
      <c r="D42" s="8">
        <v>0</v>
      </c>
      <c r="E42" s="8">
        <v>0</v>
      </c>
      <c r="F42" s="27" t="e">
        <f t="shared" si="1"/>
        <v>#DIV/0!</v>
      </c>
    </row>
    <row r="43" spans="1:6" ht="12.75">
      <c r="A43" s="10" t="s">
        <v>321</v>
      </c>
      <c r="B43" s="11" t="s">
        <v>431</v>
      </c>
      <c r="C43" s="12">
        <v>0</v>
      </c>
      <c r="D43" s="12">
        <v>0</v>
      </c>
      <c r="E43" s="12">
        <v>0</v>
      </c>
      <c r="F43" s="27" t="e">
        <f t="shared" si="1"/>
        <v>#DIV/0!</v>
      </c>
    </row>
    <row r="44" spans="1:6" ht="12.75">
      <c r="A44" s="6" t="s">
        <v>322</v>
      </c>
      <c r="B44" s="7" t="s">
        <v>432</v>
      </c>
      <c r="C44" s="8">
        <v>0</v>
      </c>
      <c r="D44" s="8">
        <v>0</v>
      </c>
      <c r="E44" s="8">
        <v>0</v>
      </c>
      <c r="F44" s="27" t="e">
        <f t="shared" si="1"/>
        <v>#DIV/0!</v>
      </c>
    </row>
    <row r="45" spans="1:6" ht="12.75">
      <c r="A45" s="6" t="s">
        <v>323</v>
      </c>
      <c r="B45" s="7" t="s">
        <v>433</v>
      </c>
      <c r="C45" s="8">
        <v>0</v>
      </c>
      <c r="D45" s="8">
        <v>0</v>
      </c>
      <c r="E45" s="8">
        <v>0</v>
      </c>
      <c r="F45" s="27" t="e">
        <f t="shared" si="1"/>
        <v>#DIV/0!</v>
      </c>
    </row>
    <row r="46" spans="1:6" s="3" customFormat="1" ht="12.75">
      <c r="A46" s="14" t="s">
        <v>324</v>
      </c>
      <c r="B46" s="15" t="s">
        <v>434</v>
      </c>
      <c r="C46" s="16">
        <v>0</v>
      </c>
      <c r="D46" s="16">
        <v>0</v>
      </c>
      <c r="E46" s="16">
        <v>0</v>
      </c>
      <c r="F46" s="27" t="e">
        <f t="shared" si="1"/>
        <v>#DIV/0!</v>
      </c>
    </row>
    <row r="47" spans="1:6" s="3" customFormat="1" ht="12.75">
      <c r="A47" s="14" t="s">
        <v>325</v>
      </c>
      <c r="B47" s="15" t="s">
        <v>435</v>
      </c>
      <c r="C47" s="16">
        <v>96</v>
      </c>
      <c r="D47" s="16">
        <v>96</v>
      </c>
      <c r="E47" s="16">
        <v>96</v>
      </c>
      <c r="F47" s="27">
        <f t="shared" si="1"/>
        <v>1</v>
      </c>
    </row>
    <row r="48" spans="1:6" s="3" customFormat="1" ht="12.75">
      <c r="A48" s="14" t="s">
        <v>327</v>
      </c>
      <c r="B48" s="15" t="s">
        <v>436</v>
      </c>
      <c r="C48" s="16">
        <v>0</v>
      </c>
      <c r="D48" s="16">
        <v>0</v>
      </c>
      <c r="E48" s="16">
        <v>9</v>
      </c>
      <c r="F48" s="27" t="e">
        <f t="shared" si="1"/>
        <v>#DIV/0!</v>
      </c>
    </row>
    <row r="49" spans="1:6" ht="12.75">
      <c r="A49" s="10" t="s">
        <v>329</v>
      </c>
      <c r="B49" s="11" t="s">
        <v>437</v>
      </c>
      <c r="C49" s="12">
        <v>96</v>
      </c>
      <c r="D49" s="12">
        <v>96</v>
      </c>
      <c r="E49" s="12">
        <v>105</v>
      </c>
      <c r="F49" s="27">
        <f t="shared" si="1"/>
        <v>1.09375</v>
      </c>
    </row>
    <row r="50" spans="1:6" ht="12.75">
      <c r="A50" s="10" t="s">
        <v>331</v>
      </c>
      <c r="B50" s="11" t="s">
        <v>438</v>
      </c>
      <c r="C50" s="12">
        <v>2837</v>
      </c>
      <c r="D50" s="12">
        <v>2837</v>
      </c>
      <c r="E50" s="12">
        <v>1935</v>
      </c>
      <c r="F50" s="27">
        <f t="shared" si="1"/>
        <v>0.6820585125132181</v>
      </c>
    </row>
    <row r="51" spans="1:6" ht="12.75">
      <c r="A51" s="6" t="s">
        <v>333</v>
      </c>
      <c r="B51" s="7" t="s">
        <v>439</v>
      </c>
      <c r="C51" s="8">
        <v>0</v>
      </c>
      <c r="D51" s="8">
        <v>0</v>
      </c>
      <c r="E51" s="8">
        <v>0</v>
      </c>
      <c r="F51" s="27" t="e">
        <f t="shared" si="1"/>
        <v>#DIV/0!</v>
      </c>
    </row>
    <row r="52" spans="1:6" ht="12.75">
      <c r="A52" s="6" t="s">
        <v>334</v>
      </c>
      <c r="B52" s="7" t="s">
        <v>440</v>
      </c>
      <c r="C52" s="8">
        <v>0</v>
      </c>
      <c r="D52" s="8">
        <v>0</v>
      </c>
      <c r="E52" s="8">
        <v>0</v>
      </c>
      <c r="F52" s="27" t="e">
        <f t="shared" si="1"/>
        <v>#DIV/0!</v>
      </c>
    </row>
    <row r="53" spans="1:6" ht="12.75">
      <c r="A53" s="6" t="s">
        <v>335</v>
      </c>
      <c r="B53" s="7" t="s">
        <v>417</v>
      </c>
      <c r="C53" s="8">
        <v>0</v>
      </c>
      <c r="D53" s="8">
        <v>0</v>
      </c>
      <c r="E53" s="8">
        <v>0</v>
      </c>
      <c r="F53" s="27" t="e">
        <f t="shared" si="1"/>
        <v>#DIV/0!</v>
      </c>
    </row>
    <row r="54" spans="1:6" s="3" customFormat="1" ht="25.5">
      <c r="A54" s="14" t="s">
        <v>337</v>
      </c>
      <c r="B54" s="15" t="s">
        <v>441</v>
      </c>
      <c r="C54" s="16">
        <v>0</v>
      </c>
      <c r="D54" s="16">
        <v>0</v>
      </c>
      <c r="E54" s="16">
        <v>0</v>
      </c>
      <c r="F54" s="27" t="e">
        <f t="shared" si="1"/>
        <v>#DIV/0!</v>
      </c>
    </row>
    <row r="55" spans="1:6" ht="12.75">
      <c r="A55" s="10" t="s">
        <v>339</v>
      </c>
      <c r="B55" s="11" t="s">
        <v>442</v>
      </c>
      <c r="C55" s="12">
        <v>2837</v>
      </c>
      <c r="D55" s="12">
        <v>2837</v>
      </c>
      <c r="E55" s="12">
        <v>1935</v>
      </c>
      <c r="F55" s="27">
        <f t="shared" si="1"/>
        <v>0.6820585125132181</v>
      </c>
    </row>
    <row r="56" spans="1:6" ht="12.75">
      <c r="A56" s="10" t="s">
        <v>341</v>
      </c>
      <c r="B56" s="11" t="s">
        <v>443</v>
      </c>
      <c r="C56" s="12">
        <v>7132</v>
      </c>
      <c r="D56" s="12">
        <v>7132</v>
      </c>
      <c r="E56" s="12">
        <f>E13+E49+E50</f>
        <v>4399</v>
      </c>
      <c r="F56" s="27">
        <f t="shared" si="1"/>
        <v>0.6167975322490185</v>
      </c>
    </row>
    <row r="57" spans="1:6" ht="12.75">
      <c r="A57" s="6" t="s">
        <v>342</v>
      </c>
      <c r="B57" s="7" t="s">
        <v>444</v>
      </c>
      <c r="C57" s="8">
        <v>1823</v>
      </c>
      <c r="D57" s="8">
        <v>1823</v>
      </c>
      <c r="E57" s="8">
        <v>985</v>
      </c>
      <c r="F57" s="27">
        <f t="shared" si="1"/>
        <v>0.5403181568842568</v>
      </c>
    </row>
    <row r="58" spans="1:6" ht="12.75">
      <c r="A58" s="6" t="s">
        <v>343</v>
      </c>
      <c r="B58" s="7" t="s">
        <v>445</v>
      </c>
      <c r="C58" s="8">
        <v>0</v>
      </c>
      <c r="D58" s="8">
        <v>0</v>
      </c>
      <c r="E58" s="8">
        <v>0</v>
      </c>
      <c r="F58" s="27" t="e">
        <f t="shared" si="1"/>
        <v>#DIV/0!</v>
      </c>
    </row>
    <row r="59" spans="1:6" ht="12.75">
      <c r="A59" s="6" t="s">
        <v>344</v>
      </c>
      <c r="B59" s="7" t="s">
        <v>446</v>
      </c>
      <c r="C59" s="8">
        <v>16</v>
      </c>
      <c r="D59" s="8">
        <v>16</v>
      </c>
      <c r="E59" s="8">
        <v>16</v>
      </c>
      <c r="F59" s="27">
        <f t="shared" si="1"/>
        <v>1</v>
      </c>
    </row>
    <row r="60" spans="1:6" ht="12.75">
      <c r="A60" s="6" t="s">
        <v>346</v>
      </c>
      <c r="B60" s="7" t="s">
        <v>447</v>
      </c>
      <c r="C60" s="8">
        <v>0</v>
      </c>
      <c r="D60" s="8">
        <v>0</v>
      </c>
      <c r="E60" s="8">
        <v>0</v>
      </c>
      <c r="F60" s="27" t="e">
        <f t="shared" si="1"/>
        <v>#DIV/0!</v>
      </c>
    </row>
    <row r="61" spans="1:6" s="3" customFormat="1" ht="12.75">
      <c r="A61" s="14" t="s">
        <v>348</v>
      </c>
      <c r="B61" s="15" t="s">
        <v>448</v>
      </c>
      <c r="C61" s="16">
        <v>1839</v>
      </c>
      <c r="D61" s="16">
        <v>1839</v>
      </c>
      <c r="E61" s="16">
        <v>1001</v>
      </c>
      <c r="F61" s="27">
        <f t="shared" si="1"/>
        <v>0.5443175638934203</v>
      </c>
    </row>
    <row r="62" spans="1:6" s="3" customFormat="1" ht="12.75">
      <c r="A62" s="28" t="s">
        <v>350</v>
      </c>
      <c r="B62" s="29" t="s">
        <v>449</v>
      </c>
      <c r="C62" s="17">
        <v>96</v>
      </c>
      <c r="D62" s="17">
        <v>96</v>
      </c>
      <c r="E62" s="17">
        <v>96</v>
      </c>
      <c r="F62" s="27">
        <f t="shared" si="1"/>
        <v>1</v>
      </c>
    </row>
    <row r="65" spans="1:6" ht="12.75">
      <c r="A65" s="61">
        <v>8</v>
      </c>
      <c r="B65" s="61"/>
      <c r="C65" s="61"/>
      <c r="D65" s="61"/>
      <c r="E65" s="61"/>
      <c r="F65" s="61"/>
    </row>
  </sheetData>
  <mergeCells count="4">
    <mergeCell ref="A2:F2"/>
    <mergeCell ref="E1:F1"/>
    <mergeCell ref="A36:F36"/>
    <mergeCell ref="A65:F65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52">
      <selection activeCell="B89" sqref="B89"/>
    </sheetView>
  </sheetViews>
  <sheetFormatPr defaultColWidth="9.140625" defaultRowHeight="12.75"/>
  <cols>
    <col min="1" max="1" width="10.57421875" style="0" customWidth="1"/>
    <col min="2" max="2" width="57.140625" style="0" customWidth="1"/>
    <col min="3" max="3" width="14.00390625" style="0" customWidth="1"/>
    <col min="4" max="4" width="13.8515625" style="0" customWidth="1"/>
    <col min="5" max="5" width="11.8515625" style="0" customWidth="1"/>
    <col min="6" max="6" width="17.7109375" style="0" customWidth="1"/>
  </cols>
  <sheetData>
    <row r="1" ht="12.75">
      <c r="F1" s="41" t="s">
        <v>733</v>
      </c>
    </row>
    <row r="2" spans="1:6" ht="19.5" customHeight="1">
      <c r="A2" s="62" t="s">
        <v>732</v>
      </c>
      <c r="B2" s="62"/>
      <c r="C2" s="62"/>
      <c r="D2" s="62"/>
      <c r="E2" s="62"/>
      <c r="F2" s="62"/>
    </row>
    <row r="3" spans="1:6" ht="33" customHeight="1">
      <c r="A3" s="23" t="s">
        <v>450</v>
      </c>
      <c r="B3" s="23" t="s">
        <v>273</v>
      </c>
      <c r="C3" s="23" t="s">
        <v>526</v>
      </c>
      <c r="D3" s="23" t="s">
        <v>525</v>
      </c>
      <c r="E3" s="23" t="s">
        <v>523</v>
      </c>
      <c r="F3" s="23" t="s">
        <v>524</v>
      </c>
    </row>
    <row r="4" spans="1:6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30">
        <v>6</v>
      </c>
    </row>
    <row r="5" spans="1:6" ht="12.75">
      <c r="A5" s="6" t="s">
        <v>277</v>
      </c>
      <c r="B5" s="7" t="s">
        <v>454</v>
      </c>
      <c r="C5" s="8">
        <v>0</v>
      </c>
      <c r="D5" s="8">
        <v>0</v>
      </c>
      <c r="E5" s="8">
        <v>0</v>
      </c>
      <c r="F5" s="9">
        <v>0</v>
      </c>
    </row>
    <row r="6" spans="1:6" ht="12.75">
      <c r="A6" s="6" t="s">
        <v>279</v>
      </c>
      <c r="B6" s="7" t="s">
        <v>455</v>
      </c>
      <c r="C6" s="8">
        <v>0</v>
      </c>
      <c r="D6" s="8">
        <v>0</v>
      </c>
      <c r="E6" s="8">
        <v>0</v>
      </c>
      <c r="F6" s="9">
        <v>0</v>
      </c>
    </row>
    <row r="7" spans="1:6" ht="12.75">
      <c r="A7" s="6" t="s">
        <v>281</v>
      </c>
      <c r="B7" s="7" t="s">
        <v>456</v>
      </c>
      <c r="C7" s="8">
        <v>0</v>
      </c>
      <c r="D7" s="8">
        <v>0</v>
      </c>
      <c r="E7" s="8">
        <v>0</v>
      </c>
      <c r="F7" s="9">
        <v>0</v>
      </c>
    </row>
    <row r="8" spans="1:6" ht="12.75">
      <c r="A8" s="6" t="s">
        <v>282</v>
      </c>
      <c r="B8" s="7" t="s">
        <v>457</v>
      </c>
      <c r="C8" s="8">
        <v>100</v>
      </c>
      <c r="D8" s="8">
        <v>100</v>
      </c>
      <c r="E8" s="8">
        <v>4</v>
      </c>
      <c r="F8" s="9">
        <f>E8/D8</f>
        <v>0.04</v>
      </c>
    </row>
    <row r="9" spans="1:6" ht="12.75">
      <c r="A9" s="6" t="s">
        <v>283</v>
      </c>
      <c r="B9" s="7" t="s">
        <v>458</v>
      </c>
      <c r="C9" s="8">
        <v>5</v>
      </c>
      <c r="D9" s="8">
        <v>5</v>
      </c>
      <c r="E9" s="8">
        <v>0</v>
      </c>
      <c r="F9" s="9">
        <f aca="true" t="shared" si="0" ref="F9:F33">E9/D9</f>
        <v>0</v>
      </c>
    </row>
    <row r="10" spans="1:6" ht="12.75">
      <c r="A10" s="6" t="s">
        <v>284</v>
      </c>
      <c r="B10" s="7" t="s">
        <v>459</v>
      </c>
      <c r="C10" s="8">
        <v>35</v>
      </c>
      <c r="D10" s="8">
        <v>35</v>
      </c>
      <c r="E10" s="8">
        <v>7</v>
      </c>
      <c r="F10" s="9">
        <f t="shared" si="0"/>
        <v>0.2</v>
      </c>
    </row>
    <row r="11" spans="1:6" ht="12.75">
      <c r="A11" s="6" t="s">
        <v>286</v>
      </c>
      <c r="B11" s="7" t="s">
        <v>460</v>
      </c>
      <c r="C11" s="8">
        <v>0</v>
      </c>
      <c r="D11" s="8">
        <v>0</v>
      </c>
      <c r="E11" s="8">
        <v>0</v>
      </c>
      <c r="F11" s="9" t="e">
        <f t="shared" si="0"/>
        <v>#DIV/0!</v>
      </c>
    </row>
    <row r="12" spans="1:6" ht="12.75">
      <c r="A12" s="6" t="s">
        <v>287</v>
      </c>
      <c r="B12" s="7" t="s">
        <v>461</v>
      </c>
      <c r="C12" s="8">
        <v>0</v>
      </c>
      <c r="D12" s="8">
        <v>0</v>
      </c>
      <c r="E12" s="8">
        <v>0</v>
      </c>
      <c r="F12" s="9" t="e">
        <f t="shared" si="0"/>
        <v>#DIV/0!</v>
      </c>
    </row>
    <row r="13" spans="1:6" ht="12.75">
      <c r="A13" s="6" t="s">
        <v>289</v>
      </c>
      <c r="B13" s="7" t="s">
        <v>462</v>
      </c>
      <c r="C13" s="8">
        <v>650</v>
      </c>
      <c r="D13" s="8">
        <v>740</v>
      </c>
      <c r="E13" s="8">
        <v>340</v>
      </c>
      <c r="F13" s="9">
        <f t="shared" si="0"/>
        <v>0.4594594594594595</v>
      </c>
    </row>
    <row r="14" spans="1:6" ht="12.75">
      <c r="A14" s="6" t="s">
        <v>290</v>
      </c>
      <c r="B14" s="7" t="s">
        <v>463</v>
      </c>
      <c r="C14" s="8">
        <v>0</v>
      </c>
      <c r="D14" s="8">
        <v>0</v>
      </c>
      <c r="E14" s="8">
        <v>0</v>
      </c>
      <c r="F14" s="9" t="e">
        <f t="shared" si="0"/>
        <v>#DIV/0!</v>
      </c>
    </row>
    <row r="15" spans="1:6" ht="14.25" customHeight="1">
      <c r="A15" s="6" t="s">
        <v>291</v>
      </c>
      <c r="B15" s="7" t="s">
        <v>464</v>
      </c>
      <c r="C15" s="8">
        <v>0</v>
      </c>
      <c r="D15" s="8">
        <v>0</v>
      </c>
      <c r="E15" s="8">
        <v>21</v>
      </c>
      <c r="F15" s="9" t="e">
        <f t="shared" si="0"/>
        <v>#DIV/0!</v>
      </c>
    </row>
    <row r="16" spans="1:6" ht="13.5" customHeight="1">
      <c r="A16" s="6" t="s">
        <v>292</v>
      </c>
      <c r="B16" s="7" t="s">
        <v>465</v>
      </c>
      <c r="C16" s="8">
        <v>0</v>
      </c>
      <c r="D16" s="8">
        <v>0</v>
      </c>
      <c r="E16" s="8">
        <v>0</v>
      </c>
      <c r="F16" s="9" t="e">
        <f t="shared" si="0"/>
        <v>#DIV/0!</v>
      </c>
    </row>
    <row r="17" spans="1:6" ht="12.75">
      <c r="A17" s="6" t="s">
        <v>293</v>
      </c>
      <c r="B17" s="7" t="s">
        <v>466</v>
      </c>
      <c r="C17" s="8">
        <v>250</v>
      </c>
      <c r="D17" s="8">
        <v>280</v>
      </c>
      <c r="E17" s="8">
        <v>91</v>
      </c>
      <c r="F17" s="9">
        <f t="shared" si="0"/>
        <v>0.325</v>
      </c>
    </row>
    <row r="18" spans="1:6" ht="12.75">
      <c r="A18" s="10" t="s">
        <v>294</v>
      </c>
      <c r="B18" s="11" t="s">
        <v>467</v>
      </c>
      <c r="C18" s="12">
        <v>1040</v>
      </c>
      <c r="D18" s="12">
        <v>1160</v>
      </c>
      <c r="E18" s="12">
        <f>SUM(E5:E17)</f>
        <v>463</v>
      </c>
      <c r="F18" s="9">
        <f t="shared" si="0"/>
        <v>0.39913793103448275</v>
      </c>
    </row>
    <row r="19" spans="1:6" ht="12.75">
      <c r="A19" s="6" t="s">
        <v>295</v>
      </c>
      <c r="B19" s="7" t="s">
        <v>468</v>
      </c>
      <c r="C19" s="8">
        <v>240</v>
      </c>
      <c r="D19" s="8">
        <v>240</v>
      </c>
      <c r="E19" s="8">
        <v>161</v>
      </c>
      <c r="F19" s="9">
        <f t="shared" si="0"/>
        <v>0.6708333333333333</v>
      </c>
    </row>
    <row r="20" spans="1:6" ht="12.75">
      <c r="A20" s="6" t="s">
        <v>296</v>
      </c>
      <c r="B20" s="7" t="s">
        <v>469</v>
      </c>
      <c r="C20" s="8">
        <v>84</v>
      </c>
      <c r="D20" s="8">
        <v>84</v>
      </c>
      <c r="E20" s="8">
        <v>50</v>
      </c>
      <c r="F20" s="9">
        <f t="shared" si="0"/>
        <v>0.5952380952380952</v>
      </c>
    </row>
    <row r="21" spans="1:6" ht="12.75">
      <c r="A21" s="6" t="s">
        <v>297</v>
      </c>
      <c r="B21" s="7" t="s">
        <v>470</v>
      </c>
      <c r="C21" s="8">
        <v>48</v>
      </c>
      <c r="D21" s="8">
        <v>48</v>
      </c>
      <c r="E21" s="8">
        <v>49</v>
      </c>
      <c r="F21" s="9">
        <f t="shared" si="0"/>
        <v>1.0208333333333333</v>
      </c>
    </row>
    <row r="22" spans="1:6" s="3" customFormat="1" ht="18" customHeight="1">
      <c r="A22" s="14" t="s">
        <v>299</v>
      </c>
      <c r="B22" s="15" t="s">
        <v>471</v>
      </c>
      <c r="C22" s="16">
        <v>372</v>
      </c>
      <c r="D22" s="16">
        <v>372</v>
      </c>
      <c r="E22" s="16">
        <f>SUM(E19:E21)</f>
        <v>260</v>
      </c>
      <c r="F22" s="9">
        <f t="shared" si="0"/>
        <v>0.6989247311827957</v>
      </c>
    </row>
    <row r="23" spans="1:6" ht="12.75">
      <c r="A23" s="6" t="s">
        <v>301</v>
      </c>
      <c r="B23" s="7" t="s">
        <v>472</v>
      </c>
      <c r="C23" s="8">
        <v>0</v>
      </c>
      <c r="D23" s="8">
        <v>0</v>
      </c>
      <c r="E23" s="8">
        <v>558</v>
      </c>
      <c r="F23" s="9" t="e">
        <f t="shared" si="0"/>
        <v>#DIV/0!</v>
      </c>
    </row>
    <row r="24" spans="1:6" ht="12.75">
      <c r="A24" s="6" t="s">
        <v>302</v>
      </c>
      <c r="B24" s="7" t="s">
        <v>473</v>
      </c>
      <c r="C24" s="8">
        <v>0</v>
      </c>
      <c r="D24" s="8">
        <v>0</v>
      </c>
      <c r="E24" s="8">
        <v>0</v>
      </c>
      <c r="F24" s="9" t="e">
        <f t="shared" si="0"/>
        <v>#DIV/0!</v>
      </c>
    </row>
    <row r="25" spans="1:6" ht="15" customHeight="1">
      <c r="A25" s="6" t="s">
        <v>303</v>
      </c>
      <c r="B25" s="7" t="s">
        <v>474</v>
      </c>
      <c r="C25" s="8">
        <v>0</v>
      </c>
      <c r="D25" s="8">
        <v>0</v>
      </c>
      <c r="E25" s="8">
        <v>0</v>
      </c>
      <c r="F25" s="9" t="e">
        <f t="shared" si="0"/>
        <v>#DIV/0!</v>
      </c>
    </row>
    <row r="26" spans="1:6" ht="12.75">
      <c r="A26" s="6" t="s">
        <v>304</v>
      </c>
      <c r="B26" s="7" t="s">
        <v>475</v>
      </c>
      <c r="C26" s="8">
        <v>0</v>
      </c>
      <c r="D26" s="8">
        <v>0</v>
      </c>
      <c r="E26" s="8">
        <v>35</v>
      </c>
      <c r="F26" s="9" t="e">
        <f t="shared" si="0"/>
        <v>#DIV/0!</v>
      </c>
    </row>
    <row r="27" spans="1:6" ht="12.75">
      <c r="A27" s="6" t="s">
        <v>305</v>
      </c>
      <c r="B27" s="7" t="s">
        <v>476</v>
      </c>
      <c r="C27" s="8">
        <v>900</v>
      </c>
      <c r="D27" s="8">
        <v>900</v>
      </c>
      <c r="E27" s="8">
        <v>619</v>
      </c>
      <c r="F27" s="9">
        <f t="shared" si="0"/>
        <v>0.6877777777777778</v>
      </c>
    </row>
    <row r="28" spans="1:6" ht="12.75">
      <c r="A28" s="6" t="s">
        <v>307</v>
      </c>
      <c r="B28" s="7" t="s">
        <v>477</v>
      </c>
      <c r="C28" s="8">
        <v>852</v>
      </c>
      <c r="D28" s="8">
        <v>852</v>
      </c>
      <c r="E28" s="8">
        <v>605</v>
      </c>
      <c r="F28" s="9">
        <f t="shared" si="0"/>
        <v>0.710093896713615</v>
      </c>
    </row>
    <row r="29" spans="1:6" ht="12.75">
      <c r="A29" s="6" t="s">
        <v>309</v>
      </c>
      <c r="B29" s="7" t="s">
        <v>478</v>
      </c>
      <c r="C29" s="8">
        <v>0</v>
      </c>
      <c r="D29" s="8">
        <v>0</v>
      </c>
      <c r="E29" s="8">
        <v>0</v>
      </c>
      <c r="F29" s="9" t="e">
        <f t="shared" si="0"/>
        <v>#DIV/0!</v>
      </c>
    </row>
    <row r="30" spans="1:6" ht="12.75">
      <c r="A30" s="6" t="s">
        <v>310</v>
      </c>
      <c r="B30" s="7" t="s">
        <v>479</v>
      </c>
      <c r="C30" s="8">
        <v>72</v>
      </c>
      <c r="D30" s="8">
        <v>72</v>
      </c>
      <c r="E30" s="8">
        <v>73</v>
      </c>
      <c r="F30" s="9">
        <f t="shared" si="0"/>
        <v>1.0138888888888888</v>
      </c>
    </row>
    <row r="31" spans="1:6" ht="12.75">
      <c r="A31" s="6" t="s">
        <v>311</v>
      </c>
      <c r="B31" s="7" t="s">
        <v>480</v>
      </c>
      <c r="C31" s="8">
        <v>100</v>
      </c>
      <c r="D31" s="8">
        <v>100</v>
      </c>
      <c r="E31" s="8">
        <v>36</v>
      </c>
      <c r="F31" s="9">
        <f t="shared" si="0"/>
        <v>0.36</v>
      </c>
    </row>
    <row r="32" spans="1:6" ht="12.75">
      <c r="A32" s="6" t="s">
        <v>312</v>
      </c>
      <c r="B32" s="7" t="s">
        <v>481</v>
      </c>
      <c r="C32" s="8">
        <v>797</v>
      </c>
      <c r="D32" s="8">
        <v>840</v>
      </c>
      <c r="E32" s="8">
        <v>1268</v>
      </c>
      <c r="F32" s="9">
        <f t="shared" si="0"/>
        <v>1.5095238095238095</v>
      </c>
    </row>
    <row r="33" spans="1:6" ht="25.5">
      <c r="A33" s="6" t="s">
        <v>313</v>
      </c>
      <c r="B33" s="7" t="s">
        <v>482</v>
      </c>
      <c r="C33" s="8">
        <v>0</v>
      </c>
      <c r="D33" s="8">
        <v>0</v>
      </c>
      <c r="E33" s="8">
        <v>0</v>
      </c>
      <c r="F33" s="9" t="e">
        <f t="shared" si="0"/>
        <v>#DIV/0!</v>
      </c>
    </row>
    <row r="34" spans="1:6" ht="12.75">
      <c r="A34" s="63">
        <v>9</v>
      </c>
      <c r="B34" s="64"/>
      <c r="C34" s="64"/>
      <c r="D34" s="64"/>
      <c r="E34" s="64"/>
      <c r="F34" s="65"/>
    </row>
    <row r="35" spans="1:6" ht="30">
      <c r="A35" s="23" t="s">
        <v>450</v>
      </c>
      <c r="B35" s="23" t="s">
        <v>273</v>
      </c>
      <c r="C35" s="23" t="s">
        <v>526</v>
      </c>
      <c r="D35" s="23" t="s">
        <v>525</v>
      </c>
      <c r="E35" s="23" t="s">
        <v>523</v>
      </c>
      <c r="F35" s="23" t="s">
        <v>524</v>
      </c>
    </row>
    <row r="36" spans="1:6" ht="15">
      <c r="A36" s="23">
        <v>1</v>
      </c>
      <c r="B36" s="23">
        <v>2</v>
      </c>
      <c r="C36" s="23">
        <v>3</v>
      </c>
      <c r="D36" s="23">
        <v>4</v>
      </c>
      <c r="E36" s="23">
        <v>5</v>
      </c>
      <c r="F36" s="30">
        <v>6</v>
      </c>
    </row>
    <row r="37" spans="1:6" ht="26.25" customHeight="1">
      <c r="A37" s="6" t="s">
        <v>314</v>
      </c>
      <c r="B37" s="7" t="s">
        <v>483</v>
      </c>
      <c r="C37" s="8">
        <v>50</v>
      </c>
      <c r="D37" s="8">
        <v>50</v>
      </c>
      <c r="E37" s="8">
        <v>0</v>
      </c>
      <c r="F37" s="9">
        <f aca="true" t="shared" si="1" ref="F37:F62">E37/D37</f>
        <v>0</v>
      </c>
    </row>
    <row r="38" spans="1:6" ht="12.75">
      <c r="A38" s="6" t="s">
        <v>315</v>
      </c>
      <c r="B38" s="7" t="s">
        <v>484</v>
      </c>
      <c r="C38" s="8">
        <v>200</v>
      </c>
      <c r="D38" s="8">
        <v>200</v>
      </c>
      <c r="E38" s="8">
        <v>191</v>
      </c>
      <c r="F38" s="9">
        <f t="shared" si="1"/>
        <v>0.955</v>
      </c>
    </row>
    <row r="39" spans="1:6" ht="12.75">
      <c r="A39" s="6" t="s">
        <v>316</v>
      </c>
      <c r="B39" s="7" t="s">
        <v>485</v>
      </c>
      <c r="C39" s="8">
        <v>0</v>
      </c>
      <c r="D39" s="8">
        <v>0</v>
      </c>
      <c r="E39" s="8">
        <v>0</v>
      </c>
      <c r="F39" s="9" t="e">
        <f t="shared" si="1"/>
        <v>#DIV/0!</v>
      </c>
    </row>
    <row r="40" spans="1:6" s="3" customFormat="1" ht="18.75" customHeight="1">
      <c r="A40" s="14" t="s">
        <v>318</v>
      </c>
      <c r="B40" s="15" t="s">
        <v>486</v>
      </c>
      <c r="C40" s="16">
        <v>2971</v>
      </c>
      <c r="D40" s="16">
        <v>3014</v>
      </c>
      <c r="E40" s="16">
        <f>E23+E24+E25+E26+E27+E28+E29+E30+E31+E32+E33+E37+E38+E39</f>
        <v>3385</v>
      </c>
      <c r="F40" s="9">
        <f t="shared" si="1"/>
        <v>1.1230922362309224</v>
      </c>
    </row>
    <row r="41" spans="1:6" ht="12.75">
      <c r="A41" s="10" t="s">
        <v>319</v>
      </c>
      <c r="B41" s="11" t="s">
        <v>487</v>
      </c>
      <c r="C41" s="12">
        <v>0</v>
      </c>
      <c r="D41" s="12">
        <v>0</v>
      </c>
      <c r="E41" s="12">
        <v>0</v>
      </c>
      <c r="F41" s="9" t="e">
        <f t="shared" si="1"/>
        <v>#DIV/0!</v>
      </c>
    </row>
    <row r="42" spans="1:6" ht="12.75">
      <c r="A42" s="6" t="s">
        <v>320</v>
      </c>
      <c r="B42" s="7" t="s">
        <v>488</v>
      </c>
      <c r="C42" s="8">
        <v>1229</v>
      </c>
      <c r="D42" s="8">
        <v>1241</v>
      </c>
      <c r="E42" s="8">
        <v>1076</v>
      </c>
      <c r="F42" s="9">
        <f t="shared" si="1"/>
        <v>0.8670427074939565</v>
      </c>
    </row>
    <row r="43" spans="1:6" ht="25.5">
      <c r="A43" s="6" t="s">
        <v>321</v>
      </c>
      <c r="B43" s="7" t="s">
        <v>489</v>
      </c>
      <c r="C43" s="8">
        <v>0</v>
      </c>
      <c r="D43" s="8">
        <v>0</v>
      </c>
      <c r="E43" s="8">
        <v>0</v>
      </c>
      <c r="F43" s="9" t="e">
        <f t="shared" si="1"/>
        <v>#DIV/0!</v>
      </c>
    </row>
    <row r="44" spans="1:6" ht="25.5">
      <c r="A44" s="6" t="s">
        <v>322</v>
      </c>
      <c r="B44" s="7" t="s">
        <v>490</v>
      </c>
      <c r="C44" s="8">
        <v>0</v>
      </c>
      <c r="D44" s="8">
        <v>0</v>
      </c>
      <c r="E44" s="8">
        <v>0</v>
      </c>
      <c r="F44" s="9" t="e">
        <f t="shared" si="1"/>
        <v>#DIV/0!</v>
      </c>
    </row>
    <row r="45" spans="1:6" ht="25.5">
      <c r="A45" s="6" t="s">
        <v>323</v>
      </c>
      <c r="B45" s="7" t="s">
        <v>491</v>
      </c>
      <c r="C45" s="8">
        <v>0</v>
      </c>
      <c r="D45" s="8">
        <v>0</v>
      </c>
      <c r="E45" s="8">
        <v>0</v>
      </c>
      <c r="F45" s="9" t="e">
        <f t="shared" si="1"/>
        <v>#DIV/0!</v>
      </c>
    </row>
    <row r="46" spans="1:6" ht="25.5">
      <c r="A46" s="6" t="s">
        <v>324</v>
      </c>
      <c r="B46" s="7" t="s">
        <v>492</v>
      </c>
      <c r="C46" s="8">
        <v>0</v>
      </c>
      <c r="D46" s="8">
        <v>0</v>
      </c>
      <c r="E46" s="8">
        <v>0</v>
      </c>
      <c r="F46" s="9" t="e">
        <f t="shared" si="1"/>
        <v>#DIV/0!</v>
      </c>
    </row>
    <row r="47" spans="1:6" s="3" customFormat="1" ht="12.75">
      <c r="A47" s="14" t="s">
        <v>325</v>
      </c>
      <c r="B47" s="15" t="s">
        <v>493</v>
      </c>
      <c r="C47" s="16">
        <v>1229</v>
      </c>
      <c r="D47" s="16">
        <v>1241</v>
      </c>
      <c r="E47" s="16">
        <f>SUM(E42:E46)</f>
        <v>1076</v>
      </c>
      <c r="F47" s="9">
        <f t="shared" si="1"/>
        <v>0.8670427074939565</v>
      </c>
    </row>
    <row r="48" spans="1:6" ht="12.75">
      <c r="A48" s="6" t="s">
        <v>327</v>
      </c>
      <c r="B48" s="7" t="s">
        <v>494</v>
      </c>
      <c r="C48" s="8">
        <v>30</v>
      </c>
      <c r="D48" s="8">
        <v>30</v>
      </c>
      <c r="E48" s="8">
        <v>0</v>
      </c>
      <c r="F48" s="9">
        <f t="shared" si="1"/>
        <v>0</v>
      </c>
    </row>
    <row r="49" spans="1:6" ht="12.75">
      <c r="A49" s="6" t="s">
        <v>329</v>
      </c>
      <c r="B49" s="7" t="s">
        <v>495</v>
      </c>
      <c r="C49" s="8">
        <v>0</v>
      </c>
      <c r="D49" s="8">
        <v>0</v>
      </c>
      <c r="E49" s="8">
        <v>0</v>
      </c>
      <c r="F49" s="9" t="e">
        <f t="shared" si="1"/>
        <v>#DIV/0!</v>
      </c>
    </row>
    <row r="50" spans="1:6" ht="12.75">
      <c r="A50" s="6" t="s">
        <v>331</v>
      </c>
      <c r="B50" s="7" t="s">
        <v>496</v>
      </c>
      <c r="C50" s="8">
        <v>200</v>
      </c>
      <c r="D50" s="8">
        <v>200</v>
      </c>
      <c r="E50" s="8">
        <v>68</v>
      </c>
      <c r="F50" s="9">
        <f t="shared" si="1"/>
        <v>0.34</v>
      </c>
    </row>
    <row r="51" spans="1:6" ht="12.75">
      <c r="A51" s="6" t="s">
        <v>333</v>
      </c>
      <c r="B51" s="7" t="s">
        <v>497</v>
      </c>
      <c r="C51" s="8">
        <v>15</v>
      </c>
      <c r="D51" s="8">
        <v>15</v>
      </c>
      <c r="E51" s="8">
        <v>27</v>
      </c>
      <c r="F51" s="9">
        <f t="shared" si="1"/>
        <v>1.8</v>
      </c>
    </row>
    <row r="52" spans="1:7" s="3" customFormat="1" ht="12.75">
      <c r="A52" s="14" t="s">
        <v>334</v>
      </c>
      <c r="B52" s="15" t="s">
        <v>498</v>
      </c>
      <c r="C52" s="16">
        <v>245</v>
      </c>
      <c r="D52" s="16">
        <v>245</v>
      </c>
      <c r="E52" s="16">
        <f>SUM(E48:E51)</f>
        <v>95</v>
      </c>
      <c r="F52" s="9">
        <f t="shared" si="1"/>
        <v>0.3877551020408163</v>
      </c>
      <c r="G52" s="4"/>
    </row>
    <row r="53" spans="1:6" s="3" customFormat="1" ht="12.75">
      <c r="A53" s="14" t="s">
        <v>335</v>
      </c>
      <c r="B53" s="15" t="s">
        <v>499</v>
      </c>
      <c r="C53" s="16">
        <v>234</v>
      </c>
      <c r="D53" s="16">
        <v>234</v>
      </c>
      <c r="E53" s="16">
        <v>163</v>
      </c>
      <c r="F53" s="9">
        <f t="shared" si="1"/>
        <v>0.6965811965811965</v>
      </c>
    </row>
    <row r="54" spans="1:6" ht="12.75">
      <c r="A54" s="6" t="s">
        <v>337</v>
      </c>
      <c r="B54" s="7" t="s">
        <v>500</v>
      </c>
      <c r="C54" s="8">
        <v>0</v>
      </c>
      <c r="D54" s="8">
        <v>73</v>
      </c>
      <c r="E54" s="8">
        <v>73</v>
      </c>
      <c r="F54" s="9">
        <f t="shared" si="1"/>
        <v>1</v>
      </c>
    </row>
    <row r="55" spans="1:6" ht="12.75">
      <c r="A55" s="6" t="s">
        <v>339</v>
      </c>
      <c r="B55" s="7" t="s">
        <v>501</v>
      </c>
      <c r="C55" s="8">
        <v>0</v>
      </c>
      <c r="D55" s="8">
        <v>0</v>
      </c>
      <c r="E55" s="8">
        <v>0</v>
      </c>
      <c r="F55" s="9" t="e">
        <f t="shared" si="1"/>
        <v>#DIV/0!</v>
      </c>
    </row>
    <row r="56" spans="1:6" ht="12.75">
      <c r="A56" s="6" t="s">
        <v>341</v>
      </c>
      <c r="B56" s="7" t="s">
        <v>502</v>
      </c>
      <c r="C56" s="8">
        <v>0</v>
      </c>
      <c r="D56" s="8">
        <v>0</v>
      </c>
      <c r="E56" s="8">
        <v>0</v>
      </c>
      <c r="F56" s="9" t="e">
        <f t="shared" si="1"/>
        <v>#DIV/0!</v>
      </c>
    </row>
    <row r="57" spans="1:6" ht="12.75">
      <c r="A57" s="6" t="s">
        <v>342</v>
      </c>
      <c r="B57" s="7" t="s">
        <v>503</v>
      </c>
      <c r="C57" s="8">
        <v>0</v>
      </c>
      <c r="D57" s="8">
        <v>0</v>
      </c>
      <c r="E57" s="8">
        <v>0</v>
      </c>
      <c r="F57" s="9" t="e">
        <f t="shared" si="1"/>
        <v>#DIV/0!</v>
      </c>
    </row>
    <row r="58" spans="1:6" ht="12.75">
      <c r="A58" s="6" t="s">
        <v>343</v>
      </c>
      <c r="B58" s="7" t="s">
        <v>504</v>
      </c>
      <c r="C58" s="8">
        <v>0</v>
      </c>
      <c r="D58" s="8">
        <v>0</v>
      </c>
      <c r="E58" s="8">
        <v>0</v>
      </c>
      <c r="F58" s="9" t="e">
        <f t="shared" si="1"/>
        <v>#DIV/0!</v>
      </c>
    </row>
    <row r="59" spans="1:6" ht="25.5">
      <c r="A59" s="6" t="s">
        <v>344</v>
      </c>
      <c r="B59" s="7" t="s">
        <v>505</v>
      </c>
      <c r="C59" s="8">
        <v>0</v>
      </c>
      <c r="D59" s="8">
        <v>0</v>
      </c>
      <c r="E59" s="8">
        <v>0</v>
      </c>
      <c r="F59" s="9" t="e">
        <f t="shared" si="1"/>
        <v>#DIV/0!</v>
      </c>
    </row>
    <row r="60" spans="1:6" ht="25.5">
      <c r="A60" s="6" t="s">
        <v>346</v>
      </c>
      <c r="B60" s="7" t="s">
        <v>506</v>
      </c>
      <c r="C60" s="8">
        <v>0</v>
      </c>
      <c r="D60" s="8">
        <v>0</v>
      </c>
      <c r="E60" s="8">
        <v>0</v>
      </c>
      <c r="F60" s="9" t="e">
        <f t="shared" si="1"/>
        <v>#DIV/0!</v>
      </c>
    </row>
    <row r="61" spans="1:6" ht="12.75">
      <c r="A61" s="6" t="s">
        <v>348</v>
      </c>
      <c r="B61" s="7" t="s">
        <v>507</v>
      </c>
      <c r="C61" s="8">
        <v>0</v>
      </c>
      <c r="D61" s="8">
        <v>0</v>
      </c>
      <c r="E61" s="8">
        <v>0</v>
      </c>
      <c r="F61" s="9" t="e">
        <f t="shared" si="1"/>
        <v>#DIV/0!</v>
      </c>
    </row>
    <row r="62" spans="1:6" s="3" customFormat="1" ht="12.75">
      <c r="A62" s="14" t="s">
        <v>350</v>
      </c>
      <c r="B62" s="15" t="s">
        <v>508</v>
      </c>
      <c r="C62" s="16">
        <v>0</v>
      </c>
      <c r="D62" s="16">
        <v>73</v>
      </c>
      <c r="E62" s="16">
        <v>73</v>
      </c>
      <c r="F62" s="9">
        <f t="shared" si="1"/>
        <v>1</v>
      </c>
    </row>
    <row r="63" spans="1:6" s="3" customFormat="1" ht="12.75">
      <c r="A63" s="58">
        <v>10</v>
      </c>
      <c r="B63" s="59"/>
      <c r="C63" s="59"/>
      <c r="D63" s="59"/>
      <c r="E63" s="59"/>
      <c r="F63" s="60"/>
    </row>
    <row r="64" spans="1:6" s="3" customFormat="1" ht="30">
      <c r="A64" s="23" t="s">
        <v>450</v>
      </c>
      <c r="B64" s="23" t="s">
        <v>273</v>
      </c>
      <c r="C64" s="23" t="s">
        <v>526</v>
      </c>
      <c r="D64" s="23" t="s">
        <v>525</v>
      </c>
      <c r="E64" s="23" t="s">
        <v>523</v>
      </c>
      <c r="F64" s="23" t="s">
        <v>524</v>
      </c>
    </row>
    <row r="65" spans="1:6" s="3" customFormat="1" ht="15">
      <c r="A65" s="23">
        <v>1</v>
      </c>
      <c r="B65" s="23">
        <v>2</v>
      </c>
      <c r="C65" s="23">
        <v>3</v>
      </c>
      <c r="D65" s="23">
        <v>4</v>
      </c>
      <c r="E65" s="23">
        <v>5</v>
      </c>
      <c r="F65" s="30">
        <v>6</v>
      </c>
    </row>
    <row r="66" spans="1:6" ht="12.75">
      <c r="A66" s="6" t="s">
        <v>351</v>
      </c>
      <c r="B66" s="7" t="s">
        <v>509</v>
      </c>
      <c r="C66" s="8">
        <v>18</v>
      </c>
      <c r="D66" s="8">
        <v>18</v>
      </c>
      <c r="E66" s="8">
        <v>18</v>
      </c>
      <c r="F66" s="9">
        <f aca="true" t="shared" si="2" ref="F66:F79">E66/D66</f>
        <v>1</v>
      </c>
    </row>
    <row r="67" spans="1:6" ht="12.75">
      <c r="A67" s="6" t="s">
        <v>352</v>
      </c>
      <c r="B67" s="7" t="s">
        <v>510</v>
      </c>
      <c r="C67" s="8">
        <v>0</v>
      </c>
      <c r="D67" s="8">
        <v>0</v>
      </c>
      <c r="E67" s="8">
        <v>0</v>
      </c>
      <c r="F67" s="9" t="e">
        <f t="shared" si="2"/>
        <v>#DIV/0!</v>
      </c>
    </row>
    <row r="68" spans="1:6" ht="12.75">
      <c r="A68" s="6" t="s">
        <v>353</v>
      </c>
      <c r="B68" s="7" t="s">
        <v>511</v>
      </c>
      <c r="C68" s="8">
        <v>0</v>
      </c>
      <c r="D68" s="8">
        <v>0</v>
      </c>
      <c r="E68" s="8">
        <v>0</v>
      </c>
      <c r="F68" s="9" t="e">
        <f t="shared" si="2"/>
        <v>#DIV/0!</v>
      </c>
    </row>
    <row r="69" spans="1:6" ht="12.75">
      <c r="A69" s="6" t="s">
        <v>354</v>
      </c>
      <c r="B69" s="7" t="s">
        <v>512</v>
      </c>
      <c r="C69" s="8">
        <v>132</v>
      </c>
      <c r="D69" s="8">
        <v>132</v>
      </c>
      <c r="E69" s="8">
        <v>99</v>
      </c>
      <c r="F69" s="9">
        <f t="shared" si="2"/>
        <v>0.75</v>
      </c>
    </row>
    <row r="70" spans="1:6" ht="12.75">
      <c r="A70" s="6" t="s">
        <v>356</v>
      </c>
      <c r="B70" s="7" t="s">
        <v>513</v>
      </c>
      <c r="C70" s="8">
        <v>297</v>
      </c>
      <c r="D70" s="8">
        <v>297</v>
      </c>
      <c r="E70" s="8">
        <v>255</v>
      </c>
      <c r="F70" s="9">
        <f t="shared" si="2"/>
        <v>0.8585858585858586</v>
      </c>
    </row>
    <row r="71" spans="1:6" s="3" customFormat="1" ht="12.75">
      <c r="A71" s="14" t="s">
        <v>357</v>
      </c>
      <c r="B71" s="15" t="s">
        <v>514</v>
      </c>
      <c r="C71" s="16">
        <v>447</v>
      </c>
      <c r="D71" s="16">
        <v>447</v>
      </c>
      <c r="E71" s="16">
        <f>SUM(E66:E70)</f>
        <v>372</v>
      </c>
      <c r="F71" s="9">
        <f t="shared" si="2"/>
        <v>0.8322147651006712</v>
      </c>
    </row>
    <row r="72" spans="1:6" ht="12.75">
      <c r="A72" s="6" t="s">
        <v>359</v>
      </c>
      <c r="B72" s="7" t="s">
        <v>515</v>
      </c>
      <c r="C72" s="8">
        <v>0</v>
      </c>
      <c r="D72" s="8">
        <v>0</v>
      </c>
      <c r="E72" s="8">
        <v>0</v>
      </c>
      <c r="F72" s="9" t="e">
        <f t="shared" si="2"/>
        <v>#DIV/0!</v>
      </c>
    </row>
    <row r="73" spans="1:6" ht="12.75">
      <c r="A73" s="6" t="s">
        <v>360</v>
      </c>
      <c r="B73" s="7" t="s">
        <v>516</v>
      </c>
      <c r="C73" s="8">
        <v>0</v>
      </c>
      <c r="D73" s="8">
        <v>0</v>
      </c>
      <c r="E73" s="8">
        <v>0</v>
      </c>
      <c r="F73" s="9" t="e">
        <f t="shared" si="2"/>
        <v>#DIV/0!</v>
      </c>
    </row>
    <row r="74" spans="1:6" ht="12.75">
      <c r="A74" s="6" t="s">
        <v>361</v>
      </c>
      <c r="B74" s="7" t="s">
        <v>517</v>
      </c>
      <c r="C74" s="8">
        <v>0</v>
      </c>
      <c r="D74" s="8">
        <v>0</v>
      </c>
      <c r="E74" s="8">
        <v>0</v>
      </c>
      <c r="F74" s="9" t="e">
        <f t="shared" si="2"/>
        <v>#DIV/0!</v>
      </c>
    </row>
    <row r="75" spans="1:6" ht="12.75">
      <c r="A75" s="6" t="s">
        <v>362</v>
      </c>
      <c r="B75" s="7" t="s">
        <v>518</v>
      </c>
      <c r="C75" s="8">
        <v>0</v>
      </c>
      <c r="D75" s="8">
        <v>0</v>
      </c>
      <c r="E75" s="8">
        <v>0</v>
      </c>
      <c r="F75" s="9" t="e">
        <f t="shared" si="2"/>
        <v>#DIV/0!</v>
      </c>
    </row>
    <row r="76" spans="1:6" ht="12.75">
      <c r="A76" s="10" t="s">
        <v>363</v>
      </c>
      <c r="B76" s="11" t="s">
        <v>519</v>
      </c>
      <c r="C76" s="12">
        <v>0</v>
      </c>
      <c r="D76" s="12">
        <v>0</v>
      </c>
      <c r="E76" s="12">
        <v>0</v>
      </c>
      <c r="F76" s="9" t="e">
        <f t="shared" si="2"/>
        <v>#DIV/0!</v>
      </c>
    </row>
    <row r="77" spans="1:6" ht="12.75">
      <c r="A77" s="10" t="s">
        <v>365</v>
      </c>
      <c r="B77" s="11" t="s">
        <v>520</v>
      </c>
      <c r="C77" s="12">
        <v>0</v>
      </c>
      <c r="D77" s="12">
        <v>0</v>
      </c>
      <c r="E77" s="12">
        <v>0</v>
      </c>
      <c r="F77" s="9" t="e">
        <f t="shared" si="2"/>
        <v>#DIV/0!</v>
      </c>
    </row>
    <row r="78" spans="1:6" ht="12.75">
      <c r="A78" s="10" t="s">
        <v>366</v>
      </c>
      <c r="B78" s="11" t="s">
        <v>521</v>
      </c>
      <c r="C78" s="12">
        <v>420</v>
      </c>
      <c r="D78" s="12">
        <v>880</v>
      </c>
      <c r="E78" s="12">
        <v>595</v>
      </c>
      <c r="F78" s="9">
        <f t="shared" si="2"/>
        <v>0.6761363636363636</v>
      </c>
    </row>
    <row r="79" spans="1:6" s="3" customFormat="1" ht="12.75">
      <c r="A79" s="14" t="s">
        <v>367</v>
      </c>
      <c r="B79" s="15" t="s">
        <v>522</v>
      </c>
      <c r="C79" s="16">
        <v>6958</v>
      </c>
      <c r="D79" s="16">
        <v>7666</v>
      </c>
      <c r="E79" s="16">
        <f>E18+E22+E40+E47+E52+E53+E62+E71+E78</f>
        <v>6482</v>
      </c>
      <c r="F79" s="9">
        <f t="shared" si="2"/>
        <v>0.8455517871119228</v>
      </c>
    </row>
    <row r="82" spans="1:6" ht="12.75">
      <c r="A82" s="52">
        <v>11</v>
      </c>
      <c r="B82" s="52"/>
      <c r="C82" s="52"/>
      <c r="D82" s="52"/>
      <c r="E82" s="52"/>
      <c r="F82" s="52"/>
    </row>
  </sheetData>
  <mergeCells count="4">
    <mergeCell ref="A2:F2"/>
    <mergeCell ref="A34:F34"/>
    <mergeCell ref="A63:F63"/>
    <mergeCell ref="A82:F82"/>
  </mergeCells>
  <printOptions/>
  <pageMargins left="0.75" right="0.75" top="1" bottom="1" header="0.5" footer="0.5"/>
  <pageSetup horizontalDpi="600" verticalDpi="600" orientation="landscape" paperSize="9" scale="96" r:id="rId1"/>
  <rowBreaks count="2" manualBreakCount="2">
    <brk id="34" max="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="60" workbookViewId="0" topLeftCell="A1">
      <selection activeCell="A162" sqref="A162"/>
    </sheetView>
  </sheetViews>
  <sheetFormatPr defaultColWidth="9.140625" defaultRowHeight="12.75"/>
  <cols>
    <col min="1" max="1" width="10.8515625" style="0" customWidth="1"/>
    <col min="2" max="2" width="91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3" customWidth="1"/>
  </cols>
  <sheetData>
    <row r="1" spans="4:6" ht="12.75">
      <c r="D1" s="57" t="s">
        <v>730</v>
      </c>
      <c r="E1" s="57"/>
      <c r="F1" s="57"/>
    </row>
    <row r="2" spans="1:6" ht="18.75" customHeight="1">
      <c r="A2" s="70" t="s">
        <v>729</v>
      </c>
      <c r="B2" s="71"/>
      <c r="C2" s="71"/>
      <c r="D2" s="71"/>
      <c r="E2" s="71"/>
      <c r="F2" s="31"/>
    </row>
    <row r="3" spans="1:6" ht="28.5">
      <c r="A3" s="32" t="s">
        <v>450</v>
      </c>
      <c r="B3" s="32" t="s">
        <v>273</v>
      </c>
      <c r="C3" s="32" t="s">
        <v>274</v>
      </c>
      <c r="D3" s="32" t="s">
        <v>275</v>
      </c>
      <c r="E3" s="32" t="s">
        <v>276</v>
      </c>
      <c r="F3" s="33" t="s">
        <v>731</v>
      </c>
    </row>
    <row r="4" spans="1:6" ht="14.2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34">
        <v>6</v>
      </c>
    </row>
    <row r="5" spans="1:6" ht="12.75" customHeight="1">
      <c r="A5" s="6" t="s">
        <v>277</v>
      </c>
      <c r="B5" s="7" t="s">
        <v>527</v>
      </c>
      <c r="C5" s="17">
        <v>9972</v>
      </c>
      <c r="D5" s="17">
        <v>10177</v>
      </c>
      <c r="E5" s="17">
        <v>7634</v>
      </c>
      <c r="F5" s="18">
        <f>E5/D5</f>
        <v>0.7501228259801513</v>
      </c>
    </row>
    <row r="6" spans="1:6" ht="13.5" customHeight="1">
      <c r="A6" s="6" t="s">
        <v>279</v>
      </c>
      <c r="B6" s="7" t="s">
        <v>528</v>
      </c>
      <c r="C6" s="17">
        <v>0</v>
      </c>
      <c r="D6" s="17">
        <v>0</v>
      </c>
      <c r="E6" s="17">
        <v>0</v>
      </c>
      <c r="F6" s="18" t="e">
        <f aca="true" t="shared" si="0" ref="F6:F27">E6/D6</f>
        <v>#DIV/0!</v>
      </c>
    </row>
    <row r="7" spans="1:6" ht="12.75">
      <c r="A7" s="6" t="s">
        <v>281</v>
      </c>
      <c r="B7" s="7" t="s">
        <v>529</v>
      </c>
      <c r="C7" s="17">
        <v>0</v>
      </c>
      <c r="D7" s="17">
        <v>0</v>
      </c>
      <c r="E7" s="17">
        <v>0</v>
      </c>
      <c r="F7" s="18" t="e">
        <f t="shared" si="0"/>
        <v>#DIV/0!</v>
      </c>
    </row>
    <row r="8" spans="1:6" ht="12.75">
      <c r="A8" s="6" t="s">
        <v>282</v>
      </c>
      <c r="B8" s="7" t="s">
        <v>530</v>
      </c>
      <c r="C8" s="17">
        <v>0</v>
      </c>
      <c r="D8" s="17">
        <v>0</v>
      </c>
      <c r="E8" s="17">
        <v>0</v>
      </c>
      <c r="F8" s="18" t="e">
        <f t="shared" si="0"/>
        <v>#DIV/0!</v>
      </c>
    </row>
    <row r="9" spans="1:6" ht="12.75">
      <c r="A9" s="6" t="s">
        <v>283</v>
      </c>
      <c r="B9" s="7" t="s">
        <v>531</v>
      </c>
      <c r="C9" s="17">
        <v>0</v>
      </c>
      <c r="D9" s="17">
        <v>0</v>
      </c>
      <c r="E9" s="17">
        <v>0</v>
      </c>
      <c r="F9" s="18" t="e">
        <f t="shared" si="0"/>
        <v>#DIV/0!</v>
      </c>
    </row>
    <row r="10" spans="1:6" ht="12.75">
      <c r="A10" s="6" t="s">
        <v>284</v>
      </c>
      <c r="B10" s="7" t="s">
        <v>532</v>
      </c>
      <c r="C10" s="17">
        <v>0</v>
      </c>
      <c r="D10" s="17">
        <v>0</v>
      </c>
      <c r="E10" s="17">
        <v>0</v>
      </c>
      <c r="F10" s="18" t="e">
        <f t="shared" si="0"/>
        <v>#DIV/0!</v>
      </c>
    </row>
    <row r="11" spans="1:6" ht="12.75">
      <c r="A11" s="6" t="s">
        <v>286</v>
      </c>
      <c r="B11" s="7" t="s">
        <v>533</v>
      </c>
      <c r="C11" s="17">
        <v>3001</v>
      </c>
      <c r="D11" s="17">
        <v>3001</v>
      </c>
      <c r="E11" s="17">
        <v>2572</v>
      </c>
      <c r="F11" s="18">
        <f t="shared" si="0"/>
        <v>0.8570476507830723</v>
      </c>
    </row>
    <row r="12" spans="1:6" ht="12.75">
      <c r="A12" s="6" t="s">
        <v>287</v>
      </c>
      <c r="B12" s="7" t="s">
        <v>534</v>
      </c>
      <c r="C12" s="17">
        <v>2231</v>
      </c>
      <c r="D12" s="17">
        <v>2231</v>
      </c>
      <c r="E12" s="17">
        <v>1651</v>
      </c>
      <c r="F12" s="18">
        <f t="shared" si="0"/>
        <v>0.7400268937696101</v>
      </c>
    </row>
    <row r="13" spans="1:6" ht="12.75">
      <c r="A13" s="6" t="s">
        <v>289</v>
      </c>
      <c r="B13" s="7" t="s">
        <v>535</v>
      </c>
      <c r="C13" s="17">
        <v>2329</v>
      </c>
      <c r="D13" s="17">
        <v>2329</v>
      </c>
      <c r="E13" s="17">
        <v>2060</v>
      </c>
      <c r="F13" s="18">
        <f t="shared" si="0"/>
        <v>0.884499785315586</v>
      </c>
    </row>
    <row r="14" spans="1:6" ht="25.5">
      <c r="A14" s="6" t="s">
        <v>290</v>
      </c>
      <c r="B14" s="7" t="s">
        <v>536</v>
      </c>
      <c r="C14" s="17">
        <v>0</v>
      </c>
      <c r="D14" s="17">
        <v>0</v>
      </c>
      <c r="E14" s="17">
        <v>0</v>
      </c>
      <c r="F14" s="18" t="e">
        <f t="shared" si="0"/>
        <v>#DIV/0!</v>
      </c>
    </row>
    <row r="15" spans="1:6" ht="12.75" customHeight="1">
      <c r="A15" s="6" t="s">
        <v>291</v>
      </c>
      <c r="B15" s="7" t="s">
        <v>537</v>
      </c>
      <c r="C15" s="17">
        <v>503</v>
      </c>
      <c r="D15" s="17">
        <v>504</v>
      </c>
      <c r="E15" s="17">
        <v>373</v>
      </c>
      <c r="F15" s="18">
        <f t="shared" si="0"/>
        <v>0.7400793650793651</v>
      </c>
    </row>
    <row r="16" spans="1:6" ht="17.25" customHeight="1">
      <c r="A16" s="6" t="s">
        <v>292</v>
      </c>
      <c r="B16" s="7" t="s">
        <v>538</v>
      </c>
      <c r="C16" s="17">
        <v>0</v>
      </c>
      <c r="D16" s="17">
        <v>0</v>
      </c>
      <c r="E16" s="17">
        <v>0</v>
      </c>
      <c r="F16" s="18" t="e">
        <f t="shared" si="0"/>
        <v>#DIV/0!</v>
      </c>
    </row>
    <row r="17" spans="1:6" ht="14.25" customHeight="1">
      <c r="A17" s="6" t="s">
        <v>293</v>
      </c>
      <c r="B17" s="7" t="s">
        <v>539</v>
      </c>
      <c r="C17" s="17">
        <v>0</v>
      </c>
      <c r="D17" s="17">
        <v>204</v>
      </c>
      <c r="E17" s="17">
        <v>540</v>
      </c>
      <c r="F17" s="18">
        <f t="shared" si="0"/>
        <v>2.6470588235294117</v>
      </c>
    </row>
    <row r="18" spans="1:6" ht="15.75" customHeight="1">
      <c r="A18" s="6" t="s">
        <v>294</v>
      </c>
      <c r="B18" s="7" t="s">
        <v>540</v>
      </c>
      <c r="C18" s="17">
        <v>0</v>
      </c>
      <c r="D18" s="17">
        <v>0</v>
      </c>
      <c r="E18" s="17">
        <v>0</v>
      </c>
      <c r="F18" s="18" t="e">
        <f t="shared" si="0"/>
        <v>#DIV/0!</v>
      </c>
    </row>
    <row r="19" spans="1:6" ht="12.75">
      <c r="A19" s="6" t="s">
        <v>295</v>
      </c>
      <c r="B19" s="7" t="s">
        <v>541</v>
      </c>
      <c r="C19" s="17">
        <v>0</v>
      </c>
      <c r="D19" s="17">
        <v>170</v>
      </c>
      <c r="E19" s="17">
        <v>329</v>
      </c>
      <c r="F19" s="18">
        <f t="shared" si="0"/>
        <v>1.9352941176470588</v>
      </c>
    </row>
    <row r="20" spans="1:6" ht="15.75" customHeight="1">
      <c r="A20" s="6" t="s">
        <v>296</v>
      </c>
      <c r="B20" s="7" t="s">
        <v>542</v>
      </c>
      <c r="C20" s="17">
        <v>0</v>
      </c>
      <c r="D20" s="17">
        <v>0</v>
      </c>
      <c r="E20" s="17">
        <v>0</v>
      </c>
      <c r="F20" s="18" t="e">
        <f t="shared" si="0"/>
        <v>#DIV/0!</v>
      </c>
    </row>
    <row r="21" spans="1:6" ht="25.5">
      <c r="A21" s="6" t="s">
        <v>297</v>
      </c>
      <c r="B21" s="7" t="s">
        <v>543</v>
      </c>
      <c r="C21" s="17">
        <v>0</v>
      </c>
      <c r="D21" s="17">
        <v>0</v>
      </c>
      <c r="E21" s="17">
        <v>0</v>
      </c>
      <c r="F21" s="18" t="e">
        <f t="shared" si="0"/>
        <v>#DIV/0!</v>
      </c>
    </row>
    <row r="22" spans="1:6" s="50" customFormat="1" ht="16.5" customHeight="1">
      <c r="A22" s="47" t="s">
        <v>299</v>
      </c>
      <c r="B22" s="48" t="s">
        <v>544</v>
      </c>
      <c r="C22" s="49">
        <v>0</v>
      </c>
      <c r="D22" s="49">
        <v>0</v>
      </c>
      <c r="E22" s="49">
        <v>186</v>
      </c>
      <c r="F22" s="18" t="e">
        <f t="shared" si="0"/>
        <v>#DIV/0!</v>
      </c>
    </row>
    <row r="23" spans="1:6" ht="25.5">
      <c r="A23" s="6" t="s">
        <v>301</v>
      </c>
      <c r="B23" s="7" t="s">
        <v>545</v>
      </c>
      <c r="C23" s="17">
        <v>0</v>
      </c>
      <c r="D23" s="17">
        <v>0</v>
      </c>
      <c r="E23" s="17">
        <v>0</v>
      </c>
      <c r="F23" s="18" t="e">
        <f t="shared" si="0"/>
        <v>#DIV/0!</v>
      </c>
    </row>
    <row r="24" spans="1:6" ht="25.5">
      <c r="A24" s="6" t="s">
        <v>302</v>
      </c>
      <c r="B24" s="7" t="s">
        <v>546</v>
      </c>
      <c r="C24" s="17">
        <v>0</v>
      </c>
      <c r="D24" s="17">
        <v>0</v>
      </c>
      <c r="E24" s="17">
        <v>0</v>
      </c>
      <c r="F24" s="18" t="e">
        <f t="shared" si="0"/>
        <v>#DIV/0!</v>
      </c>
    </row>
    <row r="25" spans="1:6" ht="38.25">
      <c r="A25" s="6" t="s">
        <v>303</v>
      </c>
      <c r="B25" s="7" t="s">
        <v>547</v>
      </c>
      <c r="C25" s="17">
        <v>0</v>
      </c>
      <c r="D25" s="17">
        <v>0</v>
      </c>
      <c r="E25" s="17">
        <v>0</v>
      </c>
      <c r="F25" s="18" t="e">
        <f t="shared" si="0"/>
        <v>#DIV/0!</v>
      </c>
    </row>
    <row r="26" spans="1:6" ht="25.5">
      <c r="A26" s="6" t="s">
        <v>304</v>
      </c>
      <c r="B26" s="7" t="s">
        <v>548</v>
      </c>
      <c r="C26" s="17">
        <v>0</v>
      </c>
      <c r="D26" s="17">
        <v>0</v>
      </c>
      <c r="E26" s="17">
        <v>0</v>
      </c>
      <c r="F26" s="18" t="e">
        <f t="shared" si="0"/>
        <v>#DIV/0!</v>
      </c>
    </row>
    <row r="27" spans="1:6" ht="12.75">
      <c r="A27" s="10" t="s">
        <v>305</v>
      </c>
      <c r="B27" s="11" t="s">
        <v>735</v>
      </c>
      <c r="C27" s="16">
        <v>18036</v>
      </c>
      <c r="D27" s="16">
        <f>D5++D6+D7+D8+D9+D10+D11+D12+D13+D14+D15+D16+D17+D18+D19+D20+D21+D22</f>
        <v>18616</v>
      </c>
      <c r="E27" s="16">
        <f>E5++E6+E7+E8+E9+E10+E11+E12+E13+E14+E15+E16+E17+E18+E19+E20+E21+E22</f>
        <v>15345</v>
      </c>
      <c r="F27" s="18">
        <f t="shared" si="0"/>
        <v>0.824290932531156</v>
      </c>
    </row>
    <row r="28" spans="1:6" ht="12.75">
      <c r="A28" s="66">
        <v>12</v>
      </c>
      <c r="B28" s="67"/>
      <c r="C28" s="67"/>
      <c r="D28" s="67"/>
      <c r="E28" s="67"/>
      <c r="F28" s="68"/>
    </row>
    <row r="29" spans="1:6" ht="28.5">
      <c r="A29" s="32" t="s">
        <v>450</v>
      </c>
      <c r="B29" s="32" t="s">
        <v>273</v>
      </c>
      <c r="C29" s="32" t="s">
        <v>274</v>
      </c>
      <c r="D29" s="32" t="s">
        <v>275</v>
      </c>
      <c r="E29" s="32" t="s">
        <v>276</v>
      </c>
      <c r="F29" s="33" t="s">
        <v>731</v>
      </c>
    </row>
    <row r="30" spans="1:6" ht="14.25">
      <c r="A30" s="25">
        <v>1</v>
      </c>
      <c r="B30" s="25">
        <v>2</v>
      </c>
      <c r="C30" s="25">
        <v>3</v>
      </c>
      <c r="D30" s="25">
        <v>4</v>
      </c>
      <c r="E30" s="25">
        <v>5</v>
      </c>
      <c r="F30" s="34">
        <v>6</v>
      </c>
    </row>
    <row r="31" spans="1:6" ht="12.75">
      <c r="A31" s="10" t="s">
        <v>307</v>
      </c>
      <c r="B31" s="11" t="s">
        <v>549</v>
      </c>
      <c r="C31" s="16">
        <v>0</v>
      </c>
      <c r="D31" s="16">
        <v>0</v>
      </c>
      <c r="E31" s="16">
        <v>0</v>
      </c>
      <c r="F31" s="18" t="e">
        <f aca="true" t="shared" si="1" ref="F31:F55">E31/D31</f>
        <v>#DIV/0!</v>
      </c>
    </row>
    <row r="32" spans="1:6" ht="12.75">
      <c r="A32" s="10" t="s">
        <v>309</v>
      </c>
      <c r="B32" s="11" t="s">
        <v>550</v>
      </c>
      <c r="C32" s="16">
        <v>0</v>
      </c>
      <c r="D32" s="16">
        <v>0</v>
      </c>
      <c r="E32" s="16">
        <v>0</v>
      </c>
      <c r="F32" s="18" t="e">
        <f t="shared" si="1"/>
        <v>#DIV/0!</v>
      </c>
    </row>
    <row r="33" spans="1:6" ht="12.75">
      <c r="A33" s="6" t="s">
        <v>310</v>
      </c>
      <c r="B33" s="7" t="s">
        <v>551</v>
      </c>
      <c r="C33" s="17">
        <v>0</v>
      </c>
      <c r="D33" s="17">
        <v>0</v>
      </c>
      <c r="E33" s="17">
        <v>0</v>
      </c>
      <c r="F33" s="18" t="e">
        <f t="shared" si="1"/>
        <v>#DIV/0!</v>
      </c>
    </row>
    <row r="34" spans="1:6" ht="25.5">
      <c r="A34" s="6" t="s">
        <v>311</v>
      </c>
      <c r="B34" s="7" t="s">
        <v>552</v>
      </c>
      <c r="C34" s="17">
        <v>0</v>
      </c>
      <c r="D34" s="17">
        <v>0</v>
      </c>
      <c r="E34" s="17">
        <v>0</v>
      </c>
      <c r="F34" s="18" t="e">
        <f t="shared" si="1"/>
        <v>#DIV/0!</v>
      </c>
    </row>
    <row r="35" spans="1:6" ht="15" customHeight="1">
      <c r="A35" s="6" t="s">
        <v>312</v>
      </c>
      <c r="B35" s="7" t="s">
        <v>553</v>
      </c>
      <c r="C35" s="17">
        <v>0</v>
      </c>
      <c r="D35" s="17">
        <v>0</v>
      </c>
      <c r="E35" s="17">
        <v>0</v>
      </c>
      <c r="F35" s="18" t="e">
        <f t="shared" si="1"/>
        <v>#DIV/0!</v>
      </c>
    </row>
    <row r="36" spans="1:6" ht="13.5" customHeight="1">
      <c r="A36" s="6" t="s">
        <v>313</v>
      </c>
      <c r="B36" s="7" t="s">
        <v>554</v>
      </c>
      <c r="C36" s="17">
        <v>0</v>
      </c>
      <c r="D36" s="17">
        <v>0</v>
      </c>
      <c r="E36" s="17">
        <v>0</v>
      </c>
      <c r="F36" s="18" t="e">
        <f t="shared" si="1"/>
        <v>#DIV/0!</v>
      </c>
    </row>
    <row r="37" spans="1:6" ht="12.75">
      <c r="A37" s="6" t="s">
        <v>314</v>
      </c>
      <c r="B37" s="7" t="s">
        <v>555</v>
      </c>
      <c r="C37" s="17">
        <v>0</v>
      </c>
      <c r="D37" s="17">
        <v>0</v>
      </c>
      <c r="E37" s="17">
        <v>0</v>
      </c>
      <c r="F37" s="18" t="e">
        <f t="shared" si="1"/>
        <v>#DIV/0!</v>
      </c>
    </row>
    <row r="38" spans="1:6" ht="25.5">
      <c r="A38" s="6" t="s">
        <v>315</v>
      </c>
      <c r="B38" s="7" t="s">
        <v>556</v>
      </c>
      <c r="C38" s="17">
        <v>0</v>
      </c>
      <c r="D38" s="17">
        <v>0</v>
      </c>
      <c r="E38" s="17">
        <v>0</v>
      </c>
      <c r="F38" s="18" t="e">
        <f t="shared" si="1"/>
        <v>#DIV/0!</v>
      </c>
    </row>
    <row r="39" spans="1:6" ht="16.5" customHeight="1">
      <c r="A39" s="6" t="s">
        <v>316</v>
      </c>
      <c r="B39" s="7" t="s">
        <v>557</v>
      </c>
      <c r="C39" s="17">
        <v>0</v>
      </c>
      <c r="D39" s="17">
        <v>0</v>
      </c>
      <c r="E39" s="17">
        <v>0</v>
      </c>
      <c r="F39" s="18" t="e">
        <f t="shared" si="1"/>
        <v>#DIV/0!</v>
      </c>
    </row>
    <row r="40" spans="1:6" ht="25.5">
      <c r="A40" s="6" t="s">
        <v>318</v>
      </c>
      <c r="B40" s="7" t="s">
        <v>558</v>
      </c>
      <c r="C40" s="17">
        <v>0</v>
      </c>
      <c r="D40" s="17">
        <v>0</v>
      </c>
      <c r="E40" s="17">
        <v>0</v>
      </c>
      <c r="F40" s="18" t="e">
        <f t="shared" si="1"/>
        <v>#DIV/0!</v>
      </c>
    </row>
    <row r="41" spans="1:6" ht="25.5">
      <c r="A41" s="6" t="s">
        <v>319</v>
      </c>
      <c r="B41" s="7" t="s">
        <v>559</v>
      </c>
      <c r="C41" s="17">
        <v>0</v>
      </c>
      <c r="D41" s="17">
        <v>0</v>
      </c>
      <c r="E41" s="17">
        <v>0</v>
      </c>
      <c r="F41" s="18" t="e">
        <f t="shared" si="1"/>
        <v>#DIV/0!</v>
      </c>
    </row>
    <row r="42" spans="1:6" ht="25.5">
      <c r="A42" s="10" t="s">
        <v>320</v>
      </c>
      <c r="B42" s="11" t="s">
        <v>560</v>
      </c>
      <c r="C42" s="16">
        <v>0</v>
      </c>
      <c r="D42" s="16">
        <v>0</v>
      </c>
      <c r="E42" s="16">
        <v>0</v>
      </c>
      <c r="F42" s="18" t="e">
        <f t="shared" si="1"/>
        <v>#DIV/0!</v>
      </c>
    </row>
    <row r="43" spans="1:6" ht="12.75">
      <c r="A43" s="6" t="s">
        <v>321</v>
      </c>
      <c r="B43" s="7" t="s">
        <v>561</v>
      </c>
      <c r="C43" s="17">
        <v>4274</v>
      </c>
      <c r="D43" s="17">
        <v>4069</v>
      </c>
      <c r="E43" s="17">
        <v>2044</v>
      </c>
      <c r="F43" s="18">
        <f t="shared" si="1"/>
        <v>0.5023347259768985</v>
      </c>
    </row>
    <row r="44" spans="1:6" ht="25.5">
      <c r="A44" s="6" t="s">
        <v>322</v>
      </c>
      <c r="B44" s="7" t="s">
        <v>562</v>
      </c>
      <c r="C44" s="17">
        <v>0</v>
      </c>
      <c r="D44" s="17">
        <v>0</v>
      </c>
      <c r="E44" s="17">
        <v>0</v>
      </c>
      <c r="F44" s="18" t="e">
        <f t="shared" si="1"/>
        <v>#DIV/0!</v>
      </c>
    </row>
    <row r="45" spans="1:6" ht="12.75">
      <c r="A45" s="6" t="s">
        <v>323</v>
      </c>
      <c r="B45" s="7" t="s">
        <v>563</v>
      </c>
      <c r="C45" s="17">
        <v>0</v>
      </c>
      <c r="D45" s="17">
        <v>0</v>
      </c>
      <c r="E45" s="17">
        <v>0</v>
      </c>
      <c r="F45" s="18" t="e">
        <f t="shared" si="1"/>
        <v>#DIV/0!</v>
      </c>
    </row>
    <row r="46" spans="1:6" ht="12.75">
      <c r="A46" s="6" t="s">
        <v>324</v>
      </c>
      <c r="B46" s="7" t="s">
        <v>564</v>
      </c>
      <c r="C46" s="17">
        <v>0</v>
      </c>
      <c r="D46" s="17">
        <v>0</v>
      </c>
      <c r="E46" s="17">
        <v>0</v>
      </c>
      <c r="F46" s="18" t="e">
        <f t="shared" si="1"/>
        <v>#DIV/0!</v>
      </c>
    </row>
    <row r="47" spans="1:6" ht="12.75">
      <c r="A47" s="6" t="s">
        <v>325</v>
      </c>
      <c r="B47" s="7" t="s">
        <v>565</v>
      </c>
      <c r="C47" s="17">
        <v>0</v>
      </c>
      <c r="D47" s="17">
        <v>0</v>
      </c>
      <c r="E47" s="17">
        <v>0</v>
      </c>
      <c r="F47" s="18" t="e">
        <f t="shared" si="1"/>
        <v>#DIV/0!</v>
      </c>
    </row>
    <row r="48" spans="1:6" ht="12.75">
      <c r="A48" s="6" t="s">
        <v>327</v>
      </c>
      <c r="B48" s="7" t="s">
        <v>566</v>
      </c>
      <c r="C48" s="17">
        <v>0</v>
      </c>
      <c r="D48" s="17">
        <v>0</v>
      </c>
      <c r="E48" s="17">
        <v>0</v>
      </c>
      <c r="F48" s="18" t="e">
        <f t="shared" si="1"/>
        <v>#DIV/0!</v>
      </c>
    </row>
    <row r="49" spans="1:6" ht="12.75">
      <c r="A49" s="6" t="s">
        <v>329</v>
      </c>
      <c r="B49" s="7" t="s">
        <v>567</v>
      </c>
      <c r="C49" s="17">
        <v>0</v>
      </c>
      <c r="D49" s="17">
        <v>0</v>
      </c>
      <c r="E49" s="17">
        <v>371</v>
      </c>
      <c r="F49" s="18" t="e">
        <f t="shared" si="1"/>
        <v>#DIV/0!</v>
      </c>
    </row>
    <row r="50" spans="1:6" ht="12.75">
      <c r="A50" s="6" t="s">
        <v>331</v>
      </c>
      <c r="B50" s="7" t="s">
        <v>568</v>
      </c>
      <c r="C50" s="17">
        <v>0</v>
      </c>
      <c r="D50" s="17">
        <v>0</v>
      </c>
      <c r="E50" s="17">
        <v>0</v>
      </c>
      <c r="F50" s="18" t="e">
        <f t="shared" si="1"/>
        <v>#DIV/0!</v>
      </c>
    </row>
    <row r="51" spans="1:6" ht="12.75">
      <c r="A51" s="6" t="s">
        <v>333</v>
      </c>
      <c r="B51" s="7" t="s">
        <v>569</v>
      </c>
      <c r="C51" s="17">
        <v>0</v>
      </c>
      <c r="D51" s="17">
        <v>0</v>
      </c>
      <c r="E51" s="17">
        <v>0</v>
      </c>
      <c r="F51" s="18" t="e">
        <f t="shared" si="1"/>
        <v>#DIV/0!</v>
      </c>
    </row>
    <row r="52" spans="1:6" ht="12.75">
      <c r="A52" s="6" t="s">
        <v>334</v>
      </c>
      <c r="B52" s="7" t="s">
        <v>570</v>
      </c>
      <c r="C52" s="17">
        <v>0</v>
      </c>
      <c r="D52" s="17">
        <v>0</v>
      </c>
      <c r="E52" s="17">
        <v>0</v>
      </c>
      <c r="F52" s="18" t="e">
        <f t="shared" si="1"/>
        <v>#DIV/0!</v>
      </c>
    </row>
    <row r="53" spans="1:6" ht="13.5" customHeight="1">
      <c r="A53" s="10" t="s">
        <v>335</v>
      </c>
      <c r="B53" s="11" t="s">
        <v>571</v>
      </c>
      <c r="C53" s="16">
        <v>4274</v>
      </c>
      <c r="D53" s="16">
        <v>4069</v>
      </c>
      <c r="E53" s="16">
        <v>2415</v>
      </c>
      <c r="F53" s="18">
        <f t="shared" si="1"/>
        <v>0.5935119193905136</v>
      </c>
    </row>
    <row r="54" spans="1:6" ht="12.75">
      <c r="A54" s="10" t="s">
        <v>337</v>
      </c>
      <c r="B54" s="11" t="s">
        <v>572</v>
      </c>
      <c r="C54" s="16">
        <v>22310</v>
      </c>
      <c r="D54" s="16">
        <v>22685</v>
      </c>
      <c r="E54" s="16">
        <f>E27+E31+E32+E42+E53</f>
        <v>17760</v>
      </c>
      <c r="F54" s="18">
        <f t="shared" si="1"/>
        <v>0.7828961869076482</v>
      </c>
    </row>
    <row r="55" spans="1:6" ht="12.75">
      <c r="A55" s="10" t="s">
        <v>339</v>
      </c>
      <c r="B55" s="11" t="s">
        <v>573</v>
      </c>
      <c r="C55" s="16">
        <v>0</v>
      </c>
      <c r="D55" s="16">
        <v>0</v>
      </c>
      <c r="E55" s="16">
        <v>0</v>
      </c>
      <c r="F55" s="18" t="e">
        <f t="shared" si="1"/>
        <v>#DIV/0!</v>
      </c>
    </row>
    <row r="56" spans="1:6" ht="12.75">
      <c r="A56" s="66">
        <v>13</v>
      </c>
      <c r="B56" s="67"/>
      <c r="C56" s="67"/>
      <c r="D56" s="67"/>
      <c r="E56" s="67"/>
      <c r="F56" s="68"/>
    </row>
    <row r="57" spans="1:6" ht="28.5">
      <c r="A57" s="32" t="s">
        <v>450</v>
      </c>
      <c r="B57" s="32" t="s">
        <v>273</v>
      </c>
      <c r="C57" s="32" t="s">
        <v>274</v>
      </c>
      <c r="D57" s="32" t="s">
        <v>275</v>
      </c>
      <c r="E57" s="32" t="s">
        <v>276</v>
      </c>
      <c r="F57" s="33" t="s">
        <v>731</v>
      </c>
    </row>
    <row r="58" spans="1:6" ht="14.2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34">
        <v>6</v>
      </c>
    </row>
    <row r="59" spans="1:10" ht="12.75" customHeight="1">
      <c r="A59" s="6" t="s">
        <v>341</v>
      </c>
      <c r="B59" s="7" t="s">
        <v>574</v>
      </c>
      <c r="C59" s="17">
        <v>0</v>
      </c>
      <c r="D59" s="17">
        <v>0</v>
      </c>
      <c r="E59" s="17">
        <v>0</v>
      </c>
      <c r="F59" s="18" t="e">
        <f aca="true" t="shared" si="2" ref="F59:F89">E59/D59</f>
        <v>#DIV/0!</v>
      </c>
      <c r="I59" s="4"/>
      <c r="J59" s="4"/>
    </row>
    <row r="60" spans="1:10" ht="25.5">
      <c r="A60" s="6" t="s">
        <v>342</v>
      </c>
      <c r="B60" s="7" t="s">
        <v>575</v>
      </c>
      <c r="C60" s="17">
        <v>0</v>
      </c>
      <c r="D60" s="17">
        <v>0</v>
      </c>
      <c r="E60" s="17">
        <v>0</v>
      </c>
      <c r="F60" s="18" t="e">
        <f t="shared" si="2"/>
        <v>#DIV/0!</v>
      </c>
      <c r="I60" s="4"/>
      <c r="J60" s="4"/>
    </row>
    <row r="61" spans="1:10" ht="12.75">
      <c r="A61" s="6" t="s">
        <v>343</v>
      </c>
      <c r="B61" s="7" t="s">
        <v>576</v>
      </c>
      <c r="C61" s="17">
        <v>450</v>
      </c>
      <c r="D61" s="17">
        <v>450</v>
      </c>
      <c r="E61" s="17">
        <v>75</v>
      </c>
      <c r="F61" s="18">
        <f t="shared" si="2"/>
        <v>0.16666666666666666</v>
      </c>
      <c r="I61" s="4"/>
      <c r="J61" s="4"/>
    </row>
    <row r="62" spans="1:10" ht="12.75">
      <c r="A62" s="6" t="s">
        <v>344</v>
      </c>
      <c r="B62" s="7" t="s">
        <v>577</v>
      </c>
      <c r="C62" s="17">
        <v>0</v>
      </c>
      <c r="D62" s="17">
        <v>0</v>
      </c>
      <c r="E62" s="17">
        <v>0</v>
      </c>
      <c r="F62" s="18" t="e">
        <f t="shared" si="2"/>
        <v>#DIV/0!</v>
      </c>
      <c r="I62" s="4"/>
      <c r="J62" s="4"/>
    </row>
    <row r="63" spans="1:10" ht="25.5">
      <c r="A63" s="6" t="s">
        <v>346</v>
      </c>
      <c r="B63" s="7" t="s">
        <v>578</v>
      </c>
      <c r="C63" s="17">
        <v>0</v>
      </c>
      <c r="D63" s="17">
        <v>0</v>
      </c>
      <c r="E63" s="17">
        <v>0</v>
      </c>
      <c r="F63" s="18" t="e">
        <f t="shared" si="2"/>
        <v>#DIV/0!</v>
      </c>
      <c r="I63" s="4"/>
      <c r="J63" s="4"/>
    </row>
    <row r="64" spans="1:6" ht="25.5">
      <c r="A64" s="6" t="s">
        <v>348</v>
      </c>
      <c r="B64" s="7" t="s">
        <v>579</v>
      </c>
      <c r="C64" s="17">
        <v>0</v>
      </c>
      <c r="D64" s="17">
        <v>0</v>
      </c>
      <c r="E64" s="17">
        <v>0</v>
      </c>
      <c r="F64" s="18" t="e">
        <f t="shared" si="2"/>
        <v>#DIV/0!</v>
      </c>
    </row>
    <row r="65" spans="1:6" ht="30" customHeight="1">
      <c r="A65" s="6" t="s">
        <v>350</v>
      </c>
      <c r="B65" s="7" t="s">
        <v>580</v>
      </c>
      <c r="C65" s="17">
        <v>0</v>
      </c>
      <c r="D65" s="17">
        <v>0</v>
      </c>
      <c r="E65" s="17">
        <v>0</v>
      </c>
      <c r="F65" s="18" t="e">
        <f t="shared" si="2"/>
        <v>#DIV/0!</v>
      </c>
    </row>
    <row r="66" spans="1:6" ht="12.75">
      <c r="A66" s="6" t="s">
        <v>351</v>
      </c>
      <c r="B66" s="7" t="s">
        <v>581</v>
      </c>
      <c r="C66" s="17">
        <v>0</v>
      </c>
      <c r="D66" s="17">
        <v>0</v>
      </c>
      <c r="E66" s="17">
        <v>0</v>
      </c>
      <c r="F66" s="18" t="e">
        <f t="shared" si="2"/>
        <v>#DIV/0!</v>
      </c>
    </row>
    <row r="67" spans="1:6" ht="30" customHeight="1">
      <c r="A67" s="10" t="s">
        <v>352</v>
      </c>
      <c r="B67" s="11" t="s">
        <v>582</v>
      </c>
      <c r="C67" s="16">
        <v>450</v>
      </c>
      <c r="D67" s="16">
        <v>450</v>
      </c>
      <c r="E67" s="16">
        <v>75</v>
      </c>
      <c r="F67" s="18">
        <f t="shared" si="2"/>
        <v>0.16666666666666666</v>
      </c>
    </row>
    <row r="68" spans="1:6" ht="12.75">
      <c r="A68" s="6" t="s">
        <v>353</v>
      </c>
      <c r="B68" s="7" t="s">
        <v>583</v>
      </c>
      <c r="C68" s="17">
        <v>0</v>
      </c>
      <c r="D68" s="17">
        <v>0</v>
      </c>
      <c r="E68" s="17">
        <v>0</v>
      </c>
      <c r="F68" s="18" t="e">
        <f t="shared" si="2"/>
        <v>#DIV/0!</v>
      </c>
    </row>
    <row r="69" spans="1:6" ht="12.75">
      <c r="A69" s="6" t="s">
        <v>354</v>
      </c>
      <c r="B69" s="7" t="s">
        <v>584</v>
      </c>
      <c r="C69" s="17">
        <v>0</v>
      </c>
      <c r="D69" s="17">
        <v>0</v>
      </c>
      <c r="E69" s="17">
        <v>0</v>
      </c>
      <c r="F69" s="18" t="e">
        <f t="shared" si="2"/>
        <v>#DIV/0!</v>
      </c>
    </row>
    <row r="70" spans="1:6" ht="12.75">
      <c r="A70" s="6" t="s">
        <v>356</v>
      </c>
      <c r="B70" s="7" t="s">
        <v>585</v>
      </c>
      <c r="C70" s="17">
        <v>0</v>
      </c>
      <c r="D70" s="17">
        <v>0</v>
      </c>
      <c r="E70" s="17">
        <v>0</v>
      </c>
      <c r="F70" s="18" t="e">
        <f t="shared" si="2"/>
        <v>#DIV/0!</v>
      </c>
    </row>
    <row r="71" spans="1:6" ht="15" customHeight="1">
      <c r="A71" s="6" t="s">
        <v>357</v>
      </c>
      <c r="B71" s="7" t="s">
        <v>586</v>
      </c>
      <c r="C71" s="17">
        <v>0</v>
      </c>
      <c r="D71" s="17">
        <v>0</v>
      </c>
      <c r="E71" s="17">
        <v>0</v>
      </c>
      <c r="F71" s="18" t="e">
        <f t="shared" si="2"/>
        <v>#DIV/0!</v>
      </c>
    </row>
    <row r="72" spans="1:6" ht="12.75">
      <c r="A72" s="6" t="s">
        <v>359</v>
      </c>
      <c r="B72" s="7" t="s">
        <v>587</v>
      </c>
      <c r="C72" s="17">
        <v>0</v>
      </c>
      <c r="D72" s="17">
        <v>0</v>
      </c>
      <c r="E72" s="17">
        <v>0</v>
      </c>
      <c r="F72" s="18" t="e">
        <f t="shared" si="2"/>
        <v>#DIV/0!</v>
      </c>
    </row>
    <row r="73" spans="1:6" ht="12.75">
      <c r="A73" s="6" t="s">
        <v>360</v>
      </c>
      <c r="B73" s="7" t="s">
        <v>588</v>
      </c>
      <c r="C73" s="17">
        <v>0</v>
      </c>
      <c r="D73" s="17">
        <v>0</v>
      </c>
      <c r="E73" s="17">
        <v>0</v>
      </c>
      <c r="F73" s="18" t="e">
        <f t="shared" si="2"/>
        <v>#DIV/0!</v>
      </c>
    </row>
    <row r="74" spans="1:6" ht="12.75">
      <c r="A74" s="6" t="s">
        <v>361</v>
      </c>
      <c r="B74" s="7" t="s">
        <v>589</v>
      </c>
      <c r="C74" s="17">
        <v>0</v>
      </c>
      <c r="D74" s="17">
        <v>0</v>
      </c>
      <c r="E74" s="17">
        <v>0</v>
      </c>
      <c r="F74" s="18" t="e">
        <f t="shared" si="2"/>
        <v>#DIV/0!</v>
      </c>
    </row>
    <row r="75" spans="1:6" ht="12.75">
      <c r="A75" s="6" t="s">
        <v>362</v>
      </c>
      <c r="B75" s="7" t="s">
        <v>590</v>
      </c>
      <c r="C75" s="17">
        <v>0</v>
      </c>
      <c r="D75" s="17">
        <v>0</v>
      </c>
      <c r="E75" s="17">
        <v>0</v>
      </c>
      <c r="F75" s="18" t="e">
        <f t="shared" si="2"/>
        <v>#DIV/0!</v>
      </c>
    </row>
    <row r="76" spans="1:6" ht="12.75">
      <c r="A76" s="6" t="s">
        <v>363</v>
      </c>
      <c r="B76" s="7" t="s">
        <v>591</v>
      </c>
      <c r="C76" s="17">
        <v>0</v>
      </c>
      <c r="D76" s="17">
        <v>0</v>
      </c>
      <c r="E76" s="17">
        <v>0</v>
      </c>
      <c r="F76" s="18" t="e">
        <f t="shared" si="2"/>
        <v>#DIV/0!</v>
      </c>
    </row>
    <row r="77" spans="1:6" ht="12.75">
      <c r="A77" s="6" t="s">
        <v>365</v>
      </c>
      <c r="B77" s="7" t="s">
        <v>592</v>
      </c>
      <c r="C77" s="17">
        <v>0</v>
      </c>
      <c r="D77" s="17">
        <v>0</v>
      </c>
      <c r="E77" s="17">
        <v>0</v>
      </c>
      <c r="F77" s="18" t="e">
        <f t="shared" si="2"/>
        <v>#DIV/0!</v>
      </c>
    </row>
    <row r="78" spans="1:6" ht="12.75">
      <c r="A78" s="10" t="s">
        <v>366</v>
      </c>
      <c r="B78" s="11" t="s">
        <v>593</v>
      </c>
      <c r="C78" s="16">
        <v>0</v>
      </c>
      <c r="D78" s="16">
        <v>0</v>
      </c>
      <c r="E78" s="16">
        <v>0</v>
      </c>
      <c r="F78" s="18" t="e">
        <f t="shared" si="2"/>
        <v>#DIV/0!</v>
      </c>
    </row>
    <row r="79" spans="1:6" ht="12.75">
      <c r="A79" s="10" t="s">
        <v>367</v>
      </c>
      <c r="B79" s="11" t="s">
        <v>594</v>
      </c>
      <c r="C79" s="16">
        <v>450</v>
      </c>
      <c r="D79" s="16">
        <v>450</v>
      </c>
      <c r="E79" s="16">
        <v>75</v>
      </c>
      <c r="F79" s="18">
        <f t="shared" si="2"/>
        <v>0.16666666666666666</v>
      </c>
    </row>
    <row r="80" spans="1:6" ht="15" customHeight="1">
      <c r="A80" s="6" t="s">
        <v>368</v>
      </c>
      <c r="B80" s="7" t="s">
        <v>595</v>
      </c>
      <c r="C80" s="17">
        <v>0</v>
      </c>
      <c r="D80" s="17">
        <v>0</v>
      </c>
      <c r="E80" s="17">
        <v>0</v>
      </c>
      <c r="F80" s="18" t="e">
        <f t="shared" si="2"/>
        <v>#DIV/0!</v>
      </c>
    </row>
    <row r="81" spans="1:6" ht="12.75">
      <c r="A81" s="6" t="s">
        <v>369</v>
      </c>
      <c r="B81" s="7" t="s">
        <v>596</v>
      </c>
      <c r="C81" s="17">
        <v>0</v>
      </c>
      <c r="D81" s="17">
        <v>0</v>
      </c>
      <c r="E81" s="17">
        <v>0</v>
      </c>
      <c r="F81" s="18" t="e">
        <f t="shared" si="2"/>
        <v>#DIV/0!</v>
      </c>
    </row>
    <row r="82" spans="1:6" ht="12.75">
      <c r="A82" s="6" t="s">
        <v>370</v>
      </c>
      <c r="B82" s="7" t="s">
        <v>597</v>
      </c>
      <c r="C82" s="17">
        <v>0</v>
      </c>
      <c r="D82" s="17">
        <v>0</v>
      </c>
      <c r="E82" s="17">
        <v>0</v>
      </c>
      <c r="F82" s="18" t="e">
        <f t="shared" si="2"/>
        <v>#DIV/0!</v>
      </c>
    </row>
    <row r="83" spans="1:6" ht="12.75">
      <c r="A83" s="6" t="s">
        <v>372</v>
      </c>
      <c r="B83" s="7" t="s">
        <v>598</v>
      </c>
      <c r="C83" s="17">
        <v>0</v>
      </c>
      <c r="D83" s="17">
        <v>0</v>
      </c>
      <c r="E83" s="17">
        <v>0</v>
      </c>
      <c r="F83" s="18" t="e">
        <f t="shared" si="2"/>
        <v>#DIV/0!</v>
      </c>
    </row>
    <row r="84" spans="1:6" ht="15" customHeight="1">
      <c r="A84" s="10" t="s">
        <v>373</v>
      </c>
      <c r="B84" s="11" t="s">
        <v>599</v>
      </c>
      <c r="C84" s="16">
        <v>0</v>
      </c>
      <c r="D84" s="16">
        <v>0</v>
      </c>
      <c r="E84" s="16">
        <v>0</v>
      </c>
      <c r="F84" s="18" t="e">
        <f t="shared" si="2"/>
        <v>#DIV/0!</v>
      </c>
    </row>
    <row r="85" spans="1:6" ht="25.5">
      <c r="A85" s="6" t="s">
        <v>374</v>
      </c>
      <c r="B85" s="7" t="s">
        <v>600</v>
      </c>
      <c r="C85" s="17">
        <v>0</v>
      </c>
      <c r="D85" s="17">
        <v>0</v>
      </c>
      <c r="E85" s="17">
        <v>0</v>
      </c>
      <c r="F85" s="18" t="e">
        <f t="shared" si="2"/>
        <v>#DIV/0!</v>
      </c>
    </row>
    <row r="86" spans="1:12" ht="25.5">
      <c r="A86" s="6" t="s">
        <v>375</v>
      </c>
      <c r="B86" s="7" t="s">
        <v>546</v>
      </c>
      <c r="C86" s="17">
        <v>0</v>
      </c>
      <c r="D86" s="17">
        <v>0</v>
      </c>
      <c r="E86" s="17">
        <v>0</v>
      </c>
      <c r="F86" s="18" t="e">
        <f t="shared" si="2"/>
        <v>#DIV/0!</v>
      </c>
      <c r="L86" s="4"/>
    </row>
    <row r="87" spans="1:6" ht="38.25">
      <c r="A87" s="6" t="s">
        <v>376</v>
      </c>
      <c r="B87" s="7" t="s">
        <v>601</v>
      </c>
      <c r="C87" s="17">
        <v>0</v>
      </c>
      <c r="D87" s="17">
        <v>0</v>
      </c>
      <c r="E87" s="17">
        <v>0</v>
      </c>
      <c r="F87" s="18" t="e">
        <f t="shared" si="2"/>
        <v>#DIV/0!</v>
      </c>
    </row>
    <row r="88" spans="1:6" ht="25.5">
      <c r="A88" s="6" t="s">
        <v>378</v>
      </c>
      <c r="B88" s="7" t="s">
        <v>548</v>
      </c>
      <c r="C88" s="17">
        <v>0</v>
      </c>
      <c r="D88" s="17">
        <v>0</v>
      </c>
      <c r="E88" s="17">
        <v>0</v>
      </c>
      <c r="F88" s="18" t="e">
        <f t="shared" si="2"/>
        <v>#DIV/0!</v>
      </c>
    </row>
    <row r="89" spans="1:6" ht="12.75">
      <c r="A89" s="10" t="s">
        <v>380</v>
      </c>
      <c r="B89" s="11" t="s">
        <v>602</v>
      </c>
      <c r="C89" s="16">
        <v>0</v>
      </c>
      <c r="D89" s="16">
        <v>0</v>
      </c>
      <c r="E89" s="16">
        <v>0</v>
      </c>
      <c r="F89" s="18" t="e">
        <f t="shared" si="2"/>
        <v>#DIV/0!</v>
      </c>
    </row>
    <row r="90" spans="1:6" ht="12.75">
      <c r="A90" s="66">
        <v>14</v>
      </c>
      <c r="B90" s="67"/>
      <c r="C90" s="67"/>
      <c r="D90" s="67"/>
      <c r="E90" s="67"/>
      <c r="F90" s="68"/>
    </row>
    <row r="91" spans="1:6" ht="24.75" customHeight="1">
      <c r="A91" s="32" t="s">
        <v>450</v>
      </c>
      <c r="B91" s="32" t="s">
        <v>273</v>
      </c>
      <c r="C91" s="32" t="s">
        <v>274</v>
      </c>
      <c r="D91" s="32" t="s">
        <v>275</v>
      </c>
      <c r="E91" s="32" t="s">
        <v>276</v>
      </c>
      <c r="F91" s="33" t="s">
        <v>731</v>
      </c>
    </row>
    <row r="92" spans="1:6" ht="24.75" customHeight="1">
      <c r="A92" s="25">
        <v>1</v>
      </c>
      <c r="B92" s="25">
        <v>2</v>
      </c>
      <c r="C92" s="25">
        <v>3</v>
      </c>
      <c r="D92" s="25">
        <v>4</v>
      </c>
      <c r="E92" s="25">
        <v>5</v>
      </c>
      <c r="F92" s="34">
        <v>6</v>
      </c>
    </row>
    <row r="93" spans="1:6" ht="12.75">
      <c r="A93" s="6" t="s">
        <v>382</v>
      </c>
      <c r="B93" s="7" t="s">
        <v>603</v>
      </c>
      <c r="C93" s="17">
        <v>0</v>
      </c>
      <c r="D93" s="17">
        <v>0</v>
      </c>
      <c r="E93" s="17">
        <v>0</v>
      </c>
      <c r="F93" s="18" t="e">
        <f aca="true" t="shared" si="3" ref="F93:F125">E93/D93</f>
        <v>#DIV/0!</v>
      </c>
    </row>
    <row r="94" spans="1:6" ht="24.75" customHeight="1">
      <c r="A94" s="6" t="s">
        <v>383</v>
      </c>
      <c r="B94" s="7" t="s">
        <v>604</v>
      </c>
      <c r="C94" s="17">
        <v>0</v>
      </c>
      <c r="D94" s="17">
        <v>0</v>
      </c>
      <c r="E94" s="17">
        <v>0</v>
      </c>
      <c r="F94" s="18" t="e">
        <f t="shared" si="3"/>
        <v>#DIV/0!</v>
      </c>
    </row>
    <row r="95" spans="1:6" ht="25.5">
      <c r="A95" s="6" t="s">
        <v>384</v>
      </c>
      <c r="B95" s="7" t="s">
        <v>605</v>
      </c>
      <c r="C95" s="17">
        <v>0</v>
      </c>
      <c r="D95" s="17">
        <v>0</v>
      </c>
      <c r="E95" s="17">
        <v>0</v>
      </c>
      <c r="F95" s="18" t="e">
        <f t="shared" si="3"/>
        <v>#DIV/0!</v>
      </c>
    </row>
    <row r="96" spans="1:6" ht="23.25" customHeight="1">
      <c r="A96" s="6" t="s">
        <v>385</v>
      </c>
      <c r="B96" s="7" t="s">
        <v>606</v>
      </c>
      <c r="C96" s="17">
        <v>0</v>
      </c>
      <c r="D96" s="17">
        <v>0</v>
      </c>
      <c r="E96" s="17">
        <v>0</v>
      </c>
      <c r="F96" s="18" t="e">
        <f t="shared" si="3"/>
        <v>#DIV/0!</v>
      </c>
    </row>
    <row r="97" spans="1:6" ht="26.25" customHeight="1">
      <c r="A97" s="6" t="s">
        <v>387</v>
      </c>
      <c r="B97" s="7" t="s">
        <v>607</v>
      </c>
      <c r="C97" s="17">
        <v>0</v>
      </c>
      <c r="D97" s="17">
        <v>0</v>
      </c>
      <c r="E97" s="17">
        <v>0</v>
      </c>
      <c r="F97" s="18" t="e">
        <f t="shared" si="3"/>
        <v>#DIV/0!</v>
      </c>
    </row>
    <row r="98" spans="1:6" ht="23.25" customHeight="1">
      <c r="A98" s="6" t="s">
        <v>388</v>
      </c>
      <c r="B98" s="7" t="s">
        <v>608</v>
      </c>
      <c r="C98" s="17">
        <v>0</v>
      </c>
      <c r="D98" s="17">
        <v>0</v>
      </c>
      <c r="E98" s="17">
        <v>0</v>
      </c>
      <c r="F98" s="18" t="e">
        <f t="shared" si="3"/>
        <v>#DIV/0!</v>
      </c>
    </row>
    <row r="99" spans="1:6" ht="26.25" customHeight="1">
      <c r="A99" s="6" t="s">
        <v>389</v>
      </c>
      <c r="B99" s="7" t="s">
        <v>609</v>
      </c>
      <c r="C99" s="17">
        <v>0</v>
      </c>
      <c r="D99" s="17">
        <v>0</v>
      </c>
      <c r="E99" s="17">
        <v>0</v>
      </c>
      <c r="F99" s="18" t="e">
        <f t="shared" si="3"/>
        <v>#DIV/0!</v>
      </c>
    </row>
    <row r="100" spans="1:6" ht="24" customHeight="1">
      <c r="A100" s="6" t="s">
        <v>390</v>
      </c>
      <c r="B100" s="7" t="s">
        <v>610</v>
      </c>
      <c r="C100" s="17">
        <v>0</v>
      </c>
      <c r="D100" s="17">
        <v>0</v>
      </c>
      <c r="E100" s="17">
        <v>0</v>
      </c>
      <c r="F100" s="18" t="e">
        <f t="shared" si="3"/>
        <v>#DIV/0!</v>
      </c>
    </row>
    <row r="101" spans="1:6" ht="25.5">
      <c r="A101" s="6" t="s">
        <v>391</v>
      </c>
      <c r="B101" s="7" t="s">
        <v>611</v>
      </c>
      <c r="C101" s="17">
        <v>0</v>
      </c>
      <c r="D101" s="17">
        <v>0</v>
      </c>
      <c r="E101" s="17">
        <v>0</v>
      </c>
      <c r="F101" s="18" t="e">
        <f t="shared" si="3"/>
        <v>#DIV/0!</v>
      </c>
    </row>
    <row r="102" spans="1:6" ht="26.25" customHeight="1">
      <c r="A102" s="6" t="s">
        <v>392</v>
      </c>
      <c r="B102" s="7" t="s">
        <v>612</v>
      </c>
      <c r="C102" s="17">
        <v>0</v>
      </c>
      <c r="D102" s="17">
        <v>0</v>
      </c>
      <c r="E102" s="17">
        <v>0</v>
      </c>
      <c r="F102" s="18" t="e">
        <f t="shared" si="3"/>
        <v>#DIV/0!</v>
      </c>
    </row>
    <row r="103" spans="1:6" ht="24" customHeight="1">
      <c r="A103" s="10" t="s">
        <v>613</v>
      </c>
      <c r="B103" s="11" t="s">
        <v>614</v>
      </c>
      <c r="C103" s="16">
        <v>0</v>
      </c>
      <c r="D103" s="16">
        <v>0</v>
      </c>
      <c r="E103" s="16">
        <v>0</v>
      </c>
      <c r="F103" s="18" t="e">
        <f t="shared" si="3"/>
        <v>#DIV/0!</v>
      </c>
    </row>
    <row r="104" spans="1:6" ht="12.75">
      <c r="A104" s="6" t="s">
        <v>615</v>
      </c>
      <c r="B104" s="7" t="s">
        <v>616</v>
      </c>
      <c r="C104" s="17">
        <v>0</v>
      </c>
      <c r="D104" s="17">
        <v>0</v>
      </c>
      <c r="E104" s="17">
        <v>0</v>
      </c>
      <c r="F104" s="18" t="e">
        <f t="shared" si="3"/>
        <v>#DIV/0!</v>
      </c>
    </row>
    <row r="105" spans="1:6" ht="25.5">
      <c r="A105" s="6" t="s">
        <v>617</v>
      </c>
      <c r="B105" s="7" t="s">
        <v>618</v>
      </c>
      <c r="C105" s="17">
        <v>0</v>
      </c>
      <c r="D105" s="17">
        <v>0</v>
      </c>
      <c r="E105" s="17">
        <v>0</v>
      </c>
      <c r="F105" s="18" t="e">
        <f t="shared" si="3"/>
        <v>#DIV/0!</v>
      </c>
    </row>
    <row r="106" spans="1:6" ht="12.75">
      <c r="A106" s="6" t="s">
        <v>619</v>
      </c>
      <c r="B106" s="7" t="s">
        <v>620</v>
      </c>
      <c r="C106" s="17">
        <v>0</v>
      </c>
      <c r="D106" s="17">
        <v>0</v>
      </c>
      <c r="E106" s="17">
        <v>0</v>
      </c>
      <c r="F106" s="18" t="e">
        <f t="shared" si="3"/>
        <v>#DIV/0!</v>
      </c>
    </row>
    <row r="107" spans="1:6" ht="12.75">
      <c r="A107" s="6" t="s">
        <v>621</v>
      </c>
      <c r="B107" s="7" t="s">
        <v>622</v>
      </c>
      <c r="C107" s="17">
        <v>0</v>
      </c>
      <c r="D107" s="17">
        <v>0</v>
      </c>
      <c r="E107" s="17">
        <v>0</v>
      </c>
      <c r="F107" s="18" t="e">
        <f t="shared" si="3"/>
        <v>#DIV/0!</v>
      </c>
    </row>
    <row r="108" spans="1:6" ht="12.75">
      <c r="A108" s="6" t="s">
        <v>623</v>
      </c>
      <c r="B108" s="7" t="s">
        <v>624</v>
      </c>
      <c r="C108" s="17">
        <v>0</v>
      </c>
      <c r="D108" s="17">
        <v>0</v>
      </c>
      <c r="E108" s="17">
        <v>0</v>
      </c>
      <c r="F108" s="18" t="e">
        <f t="shared" si="3"/>
        <v>#DIV/0!</v>
      </c>
    </row>
    <row r="109" spans="1:6" ht="12.75">
      <c r="A109" s="6" t="s">
        <v>625</v>
      </c>
      <c r="B109" s="7" t="s">
        <v>626</v>
      </c>
      <c r="C109" s="17">
        <v>0</v>
      </c>
      <c r="D109" s="17">
        <v>0</v>
      </c>
      <c r="E109" s="17">
        <v>0</v>
      </c>
      <c r="F109" s="18" t="e">
        <f t="shared" si="3"/>
        <v>#DIV/0!</v>
      </c>
    </row>
    <row r="110" spans="1:6" ht="12.75">
      <c r="A110" s="6" t="s">
        <v>627</v>
      </c>
      <c r="B110" s="7" t="s">
        <v>628</v>
      </c>
      <c r="C110" s="17">
        <v>0</v>
      </c>
      <c r="D110" s="17">
        <v>0</v>
      </c>
      <c r="E110" s="17">
        <v>0</v>
      </c>
      <c r="F110" s="18" t="e">
        <f t="shared" si="3"/>
        <v>#DIV/0!</v>
      </c>
    </row>
    <row r="111" spans="1:6" ht="15.75" customHeight="1">
      <c r="A111" s="6" t="s">
        <v>629</v>
      </c>
      <c r="B111" s="7" t="s">
        <v>630</v>
      </c>
      <c r="C111" s="17">
        <v>0</v>
      </c>
      <c r="D111" s="17">
        <v>0</v>
      </c>
      <c r="E111" s="17">
        <v>0</v>
      </c>
      <c r="F111" s="18" t="e">
        <f t="shared" si="3"/>
        <v>#DIV/0!</v>
      </c>
    </row>
    <row r="112" spans="1:6" ht="12.75">
      <c r="A112" s="6" t="s">
        <v>631</v>
      </c>
      <c r="B112" s="7" t="s">
        <v>632</v>
      </c>
      <c r="C112" s="17">
        <v>0</v>
      </c>
      <c r="D112" s="17">
        <v>0</v>
      </c>
      <c r="E112" s="17">
        <v>0</v>
      </c>
      <c r="F112" s="18" t="e">
        <f t="shared" si="3"/>
        <v>#DIV/0!</v>
      </c>
    </row>
    <row r="113" spans="1:6" ht="12.75">
      <c r="A113" s="6" t="s">
        <v>633</v>
      </c>
      <c r="B113" s="7" t="s">
        <v>634</v>
      </c>
      <c r="C113" s="17">
        <v>0</v>
      </c>
      <c r="D113" s="17">
        <v>0</v>
      </c>
      <c r="E113" s="17">
        <v>0</v>
      </c>
      <c r="F113" s="18" t="e">
        <f t="shared" si="3"/>
        <v>#DIV/0!</v>
      </c>
    </row>
    <row r="114" spans="1:6" ht="12.75">
      <c r="A114" s="10" t="s">
        <v>635</v>
      </c>
      <c r="B114" s="11" t="s">
        <v>636</v>
      </c>
      <c r="C114" s="16">
        <v>0</v>
      </c>
      <c r="D114" s="16">
        <v>0</v>
      </c>
      <c r="E114" s="16">
        <v>0</v>
      </c>
      <c r="F114" s="18" t="e">
        <f t="shared" si="3"/>
        <v>#DIV/0!</v>
      </c>
    </row>
    <row r="115" spans="1:6" ht="12.75">
      <c r="A115" s="10" t="s">
        <v>637</v>
      </c>
      <c r="B115" s="11" t="s">
        <v>638</v>
      </c>
      <c r="C115" s="16">
        <v>0</v>
      </c>
      <c r="D115" s="16">
        <v>0</v>
      </c>
      <c r="E115" s="16">
        <v>0</v>
      </c>
      <c r="F115" s="18" t="e">
        <f t="shared" si="3"/>
        <v>#DIV/0!</v>
      </c>
    </row>
    <row r="116" spans="1:6" ht="12.75">
      <c r="A116" s="6" t="s">
        <v>639</v>
      </c>
      <c r="B116" s="7" t="s">
        <v>643</v>
      </c>
      <c r="C116" s="17">
        <v>0</v>
      </c>
      <c r="D116" s="17">
        <v>0</v>
      </c>
      <c r="E116" s="17">
        <v>0</v>
      </c>
      <c r="F116" s="18" t="e">
        <f t="shared" si="3"/>
        <v>#DIV/0!</v>
      </c>
    </row>
    <row r="117" spans="1:6" ht="12.75">
      <c r="A117" s="6" t="s">
        <v>644</v>
      </c>
      <c r="B117" s="7" t="s">
        <v>645</v>
      </c>
      <c r="C117" s="17">
        <v>0</v>
      </c>
      <c r="D117" s="17">
        <v>0</v>
      </c>
      <c r="E117" s="17">
        <v>0</v>
      </c>
      <c r="F117" s="18" t="e">
        <f t="shared" si="3"/>
        <v>#DIV/0!</v>
      </c>
    </row>
    <row r="118" spans="1:6" ht="25.5">
      <c r="A118" s="6" t="s">
        <v>646</v>
      </c>
      <c r="B118" s="7" t="s">
        <v>647</v>
      </c>
      <c r="C118" s="17">
        <v>0</v>
      </c>
      <c r="D118" s="17">
        <v>0</v>
      </c>
      <c r="E118" s="17">
        <v>0</v>
      </c>
      <c r="F118" s="18" t="e">
        <f t="shared" si="3"/>
        <v>#DIV/0!</v>
      </c>
    </row>
    <row r="119" spans="1:6" ht="12.75">
      <c r="A119" s="6" t="s">
        <v>648</v>
      </c>
      <c r="B119" s="7" t="s">
        <v>649</v>
      </c>
      <c r="C119" s="17">
        <v>0</v>
      </c>
      <c r="D119" s="17">
        <v>0</v>
      </c>
      <c r="E119" s="17">
        <v>0</v>
      </c>
      <c r="F119" s="18" t="e">
        <f t="shared" si="3"/>
        <v>#DIV/0!</v>
      </c>
    </row>
    <row r="120" spans="1:6" ht="12.75">
      <c r="A120" s="6" t="s">
        <v>650</v>
      </c>
      <c r="B120" s="7" t="s">
        <v>651</v>
      </c>
      <c r="C120" s="17">
        <v>0</v>
      </c>
      <c r="D120" s="17">
        <v>0</v>
      </c>
      <c r="E120" s="17">
        <v>0</v>
      </c>
      <c r="F120" s="18" t="e">
        <f t="shared" si="3"/>
        <v>#DIV/0!</v>
      </c>
    </row>
    <row r="121" spans="1:6" ht="25.5">
      <c r="A121" s="6" t="s">
        <v>652</v>
      </c>
      <c r="B121" s="7" t="s">
        <v>653</v>
      </c>
      <c r="C121" s="17">
        <v>0</v>
      </c>
      <c r="D121" s="17">
        <v>0</v>
      </c>
      <c r="E121" s="17">
        <v>0</v>
      </c>
      <c r="F121" s="18" t="e">
        <f t="shared" si="3"/>
        <v>#DIV/0!</v>
      </c>
    </row>
    <row r="122" spans="1:6" ht="25.5">
      <c r="A122" s="6" t="s">
        <v>654</v>
      </c>
      <c r="B122" s="7" t="s">
        <v>655</v>
      </c>
      <c r="C122" s="17">
        <v>0</v>
      </c>
      <c r="D122" s="17">
        <v>0</v>
      </c>
      <c r="E122" s="17">
        <v>0</v>
      </c>
      <c r="F122" s="18" t="e">
        <f t="shared" si="3"/>
        <v>#DIV/0!</v>
      </c>
    </row>
    <row r="123" spans="1:6" ht="12.75">
      <c r="A123" s="6" t="s">
        <v>656</v>
      </c>
      <c r="B123" s="7" t="s">
        <v>657</v>
      </c>
      <c r="C123" s="17">
        <v>0</v>
      </c>
      <c r="D123" s="17">
        <v>0</v>
      </c>
      <c r="E123" s="17">
        <v>0</v>
      </c>
      <c r="F123" s="18" t="e">
        <f t="shared" si="3"/>
        <v>#DIV/0!</v>
      </c>
    </row>
    <row r="124" spans="1:6" ht="12.75">
      <c r="A124" s="6" t="s">
        <v>658</v>
      </c>
      <c r="B124" s="7" t="s">
        <v>659</v>
      </c>
      <c r="C124" s="17">
        <v>0</v>
      </c>
      <c r="D124" s="17">
        <v>0</v>
      </c>
      <c r="E124" s="17">
        <v>0</v>
      </c>
      <c r="F124" s="18" t="e">
        <f t="shared" si="3"/>
        <v>#DIV/0!</v>
      </c>
    </row>
    <row r="125" spans="1:6" ht="25.5">
      <c r="A125" s="10" t="s">
        <v>660</v>
      </c>
      <c r="B125" s="11" t="s">
        <v>661</v>
      </c>
      <c r="C125" s="16">
        <v>0</v>
      </c>
      <c r="D125" s="16">
        <v>0</v>
      </c>
      <c r="E125" s="16">
        <v>0</v>
      </c>
      <c r="F125" s="18" t="e">
        <f t="shared" si="3"/>
        <v>#DIV/0!</v>
      </c>
    </row>
    <row r="126" spans="1:6" ht="12.75">
      <c r="A126" s="66">
        <v>15</v>
      </c>
      <c r="B126" s="67"/>
      <c r="C126" s="67"/>
      <c r="D126" s="67"/>
      <c r="E126" s="67"/>
      <c r="F126" s="68"/>
    </row>
    <row r="127" spans="1:6" ht="28.5">
      <c r="A127" s="32" t="s">
        <v>450</v>
      </c>
      <c r="B127" s="32" t="s">
        <v>273</v>
      </c>
      <c r="C127" s="32" t="s">
        <v>274</v>
      </c>
      <c r="D127" s="32" t="s">
        <v>275</v>
      </c>
      <c r="E127" s="32" t="s">
        <v>276</v>
      </c>
      <c r="F127" s="33" t="s">
        <v>731</v>
      </c>
    </row>
    <row r="128" spans="1:6" ht="14.25">
      <c r="A128" s="25">
        <v>1</v>
      </c>
      <c r="B128" s="25">
        <v>2</v>
      </c>
      <c r="C128" s="25">
        <v>3</v>
      </c>
      <c r="D128" s="25">
        <v>4</v>
      </c>
      <c r="E128" s="25">
        <v>5</v>
      </c>
      <c r="F128" s="34">
        <v>6</v>
      </c>
    </row>
    <row r="129" spans="1:6" ht="12.75">
      <c r="A129" s="6" t="s">
        <v>662</v>
      </c>
      <c r="B129" s="7" t="s">
        <v>663</v>
      </c>
      <c r="C129" s="17">
        <v>0</v>
      </c>
      <c r="D129" s="17">
        <v>0</v>
      </c>
      <c r="E129" s="17">
        <v>0</v>
      </c>
      <c r="F129" s="18" t="e">
        <f aca="true" t="shared" si="4" ref="F129:F160">E129/D129</f>
        <v>#DIV/0!</v>
      </c>
    </row>
    <row r="130" spans="1:6" ht="12.75">
      <c r="A130" s="6" t="s">
        <v>664</v>
      </c>
      <c r="B130" s="7" t="s">
        <v>665</v>
      </c>
      <c r="C130" s="17">
        <v>0</v>
      </c>
      <c r="D130" s="17">
        <v>0</v>
      </c>
      <c r="E130" s="17">
        <v>0</v>
      </c>
      <c r="F130" s="18" t="e">
        <f t="shared" si="4"/>
        <v>#DIV/0!</v>
      </c>
    </row>
    <row r="131" spans="1:6" ht="12.75">
      <c r="A131" s="6" t="s">
        <v>666</v>
      </c>
      <c r="B131" s="7" t="s">
        <v>667</v>
      </c>
      <c r="C131" s="17">
        <v>0</v>
      </c>
      <c r="D131" s="17">
        <v>0</v>
      </c>
      <c r="E131" s="17">
        <v>0</v>
      </c>
      <c r="F131" s="18" t="e">
        <f t="shared" si="4"/>
        <v>#DIV/0!</v>
      </c>
    </row>
    <row r="132" spans="1:6" ht="12.75">
      <c r="A132" s="6" t="s">
        <v>668</v>
      </c>
      <c r="B132" s="7" t="s">
        <v>669</v>
      </c>
      <c r="C132" s="17">
        <v>0</v>
      </c>
      <c r="D132" s="17">
        <v>0</v>
      </c>
      <c r="E132" s="17">
        <v>0</v>
      </c>
      <c r="F132" s="18" t="e">
        <f t="shared" si="4"/>
        <v>#DIV/0!</v>
      </c>
    </row>
    <row r="133" spans="1:6" ht="12.75">
      <c r="A133" s="6" t="s">
        <v>670</v>
      </c>
      <c r="B133" s="7" t="s">
        <v>671</v>
      </c>
      <c r="C133" s="17">
        <v>0</v>
      </c>
      <c r="D133" s="17">
        <v>0</v>
      </c>
      <c r="E133" s="17">
        <v>0</v>
      </c>
      <c r="F133" s="18" t="e">
        <f t="shared" si="4"/>
        <v>#DIV/0!</v>
      </c>
    </row>
    <row r="134" spans="1:6" ht="12.75">
      <c r="A134" s="6" t="s">
        <v>672</v>
      </c>
      <c r="B134" s="7" t="s">
        <v>673</v>
      </c>
      <c r="C134" s="17">
        <v>0</v>
      </c>
      <c r="D134" s="17">
        <v>0</v>
      </c>
      <c r="E134" s="17">
        <v>0</v>
      </c>
      <c r="F134" s="18" t="e">
        <f t="shared" si="4"/>
        <v>#DIV/0!</v>
      </c>
    </row>
    <row r="135" spans="1:6" ht="12.75">
      <c r="A135" s="6" t="s">
        <v>674</v>
      </c>
      <c r="B135" s="7" t="s">
        <v>675</v>
      </c>
      <c r="C135" s="17">
        <v>0</v>
      </c>
      <c r="D135" s="17">
        <v>0</v>
      </c>
      <c r="E135" s="17">
        <v>0</v>
      </c>
      <c r="F135" s="18" t="e">
        <f t="shared" si="4"/>
        <v>#DIV/0!</v>
      </c>
    </row>
    <row r="136" spans="1:6" ht="12.75">
      <c r="A136" s="6" t="s">
        <v>676</v>
      </c>
      <c r="B136" s="7" t="s">
        <v>677</v>
      </c>
      <c r="C136" s="17">
        <v>0</v>
      </c>
      <c r="D136" s="17">
        <v>0</v>
      </c>
      <c r="E136" s="17">
        <v>0</v>
      </c>
      <c r="F136" s="18" t="e">
        <f t="shared" si="4"/>
        <v>#DIV/0!</v>
      </c>
    </row>
    <row r="137" spans="1:6" ht="12.75">
      <c r="A137" s="6" t="s">
        <v>678</v>
      </c>
      <c r="B137" s="7" t="s">
        <v>679</v>
      </c>
      <c r="C137" s="17">
        <v>0</v>
      </c>
      <c r="D137" s="17">
        <v>0</v>
      </c>
      <c r="E137" s="17">
        <v>0</v>
      </c>
      <c r="F137" s="18" t="e">
        <f t="shared" si="4"/>
        <v>#DIV/0!</v>
      </c>
    </row>
    <row r="138" spans="1:6" ht="15.75" customHeight="1">
      <c r="A138" s="6" t="s">
        <v>680</v>
      </c>
      <c r="B138" s="7" t="s">
        <v>681</v>
      </c>
      <c r="C138" s="17">
        <v>0</v>
      </c>
      <c r="D138" s="17">
        <v>0</v>
      </c>
      <c r="E138" s="17">
        <v>0</v>
      </c>
      <c r="F138" s="18" t="e">
        <f t="shared" si="4"/>
        <v>#DIV/0!</v>
      </c>
    </row>
    <row r="139" spans="1:6" ht="12.75">
      <c r="A139" s="10" t="s">
        <v>682</v>
      </c>
      <c r="B139" s="11" t="s">
        <v>683</v>
      </c>
      <c r="C139" s="16">
        <v>0</v>
      </c>
      <c r="D139" s="16">
        <v>0</v>
      </c>
      <c r="E139" s="16">
        <v>0</v>
      </c>
      <c r="F139" s="18" t="e">
        <f t="shared" si="4"/>
        <v>#DIV/0!</v>
      </c>
    </row>
    <row r="140" spans="1:6" ht="12.75" customHeight="1">
      <c r="A140" s="10" t="s">
        <v>684</v>
      </c>
      <c r="B140" s="11" t="s">
        <v>685</v>
      </c>
      <c r="C140" s="16">
        <v>0</v>
      </c>
      <c r="D140" s="16">
        <v>0</v>
      </c>
      <c r="E140" s="16">
        <v>0</v>
      </c>
      <c r="F140" s="18" t="e">
        <f t="shared" si="4"/>
        <v>#DIV/0!</v>
      </c>
    </row>
    <row r="141" spans="1:6" ht="12.75">
      <c r="A141" s="6" t="s">
        <v>686</v>
      </c>
      <c r="B141" s="7" t="s">
        <v>687</v>
      </c>
      <c r="C141" s="17">
        <v>0</v>
      </c>
      <c r="D141" s="17">
        <v>0</v>
      </c>
      <c r="E141" s="17">
        <v>0</v>
      </c>
      <c r="F141" s="18" t="e">
        <f t="shared" si="4"/>
        <v>#DIV/0!</v>
      </c>
    </row>
    <row r="142" spans="1:6" ht="25.5">
      <c r="A142" s="6" t="s">
        <v>688</v>
      </c>
      <c r="B142" s="7" t="s">
        <v>689</v>
      </c>
      <c r="C142" s="17">
        <v>0</v>
      </c>
      <c r="D142" s="17">
        <v>0</v>
      </c>
      <c r="E142" s="17">
        <v>0</v>
      </c>
      <c r="F142" s="18" t="e">
        <f t="shared" si="4"/>
        <v>#DIV/0!</v>
      </c>
    </row>
    <row r="143" spans="1:6" ht="27.75" customHeight="1">
      <c r="A143" s="6" t="s">
        <v>690</v>
      </c>
      <c r="B143" s="7" t="s">
        <v>691</v>
      </c>
      <c r="C143" s="17">
        <v>0</v>
      </c>
      <c r="D143" s="17">
        <v>0</v>
      </c>
      <c r="E143" s="17">
        <v>0</v>
      </c>
      <c r="F143" s="18" t="e">
        <f t="shared" si="4"/>
        <v>#DIV/0!</v>
      </c>
    </row>
    <row r="144" spans="1:6" ht="25.5" customHeight="1">
      <c r="A144" s="6" t="s">
        <v>692</v>
      </c>
      <c r="B144" s="7" t="s">
        <v>693</v>
      </c>
      <c r="C144" s="17">
        <v>0</v>
      </c>
      <c r="D144" s="17">
        <v>0</v>
      </c>
      <c r="E144" s="17">
        <v>0</v>
      </c>
      <c r="F144" s="18" t="e">
        <f t="shared" si="4"/>
        <v>#DIV/0!</v>
      </c>
    </row>
    <row r="145" spans="1:6" ht="12.75">
      <c r="A145" s="6" t="s">
        <v>694</v>
      </c>
      <c r="B145" s="7" t="s">
        <v>695</v>
      </c>
      <c r="C145" s="17">
        <v>0</v>
      </c>
      <c r="D145" s="17">
        <v>0</v>
      </c>
      <c r="E145" s="17">
        <v>0</v>
      </c>
      <c r="F145" s="18" t="e">
        <f t="shared" si="4"/>
        <v>#DIV/0!</v>
      </c>
    </row>
    <row r="146" spans="1:6" ht="25.5" customHeight="1">
      <c r="A146" s="6" t="s">
        <v>696</v>
      </c>
      <c r="B146" s="7" t="s">
        <v>697</v>
      </c>
      <c r="C146" s="17">
        <v>0</v>
      </c>
      <c r="D146" s="17">
        <v>0</v>
      </c>
      <c r="E146" s="17">
        <v>0</v>
      </c>
      <c r="F146" s="18" t="e">
        <f t="shared" si="4"/>
        <v>#DIV/0!</v>
      </c>
    </row>
    <row r="147" spans="1:6" ht="27" customHeight="1">
      <c r="A147" s="6" t="s">
        <v>698</v>
      </c>
      <c r="B147" s="7" t="s">
        <v>699</v>
      </c>
      <c r="C147" s="17">
        <v>0</v>
      </c>
      <c r="D147" s="17">
        <v>0</v>
      </c>
      <c r="E147" s="17">
        <v>0</v>
      </c>
      <c r="F147" s="18" t="e">
        <f t="shared" si="4"/>
        <v>#DIV/0!</v>
      </c>
    </row>
    <row r="148" spans="1:6" ht="25.5">
      <c r="A148" s="6" t="s">
        <v>700</v>
      </c>
      <c r="B148" s="7" t="s">
        <v>701</v>
      </c>
      <c r="C148" s="17">
        <v>0</v>
      </c>
      <c r="D148" s="17">
        <v>0</v>
      </c>
      <c r="E148" s="17">
        <v>0</v>
      </c>
      <c r="F148" s="18" t="e">
        <f t="shared" si="4"/>
        <v>#DIV/0!</v>
      </c>
    </row>
    <row r="149" spans="1:6" ht="25.5">
      <c r="A149" s="6" t="s">
        <v>702</v>
      </c>
      <c r="B149" s="7" t="s">
        <v>703</v>
      </c>
      <c r="C149" s="17">
        <v>0</v>
      </c>
      <c r="D149" s="17">
        <v>0</v>
      </c>
      <c r="E149" s="17">
        <v>0</v>
      </c>
      <c r="F149" s="18" t="e">
        <f t="shared" si="4"/>
        <v>#DIV/0!</v>
      </c>
    </row>
    <row r="150" spans="1:6" ht="27.75" customHeight="1">
      <c r="A150" s="10" t="s">
        <v>704</v>
      </c>
      <c r="B150" s="11" t="s">
        <v>705</v>
      </c>
      <c r="C150" s="16">
        <v>0</v>
      </c>
      <c r="D150" s="16">
        <v>0</v>
      </c>
      <c r="E150" s="16">
        <v>0</v>
      </c>
      <c r="F150" s="18" t="e">
        <f t="shared" si="4"/>
        <v>#DIV/0!</v>
      </c>
    </row>
    <row r="151" spans="1:6" ht="18.75" customHeight="1">
      <c r="A151" s="6" t="s">
        <v>706</v>
      </c>
      <c r="B151" s="7" t="s">
        <v>707</v>
      </c>
      <c r="C151" s="17">
        <v>0</v>
      </c>
      <c r="D151" s="17">
        <v>0</v>
      </c>
      <c r="E151" s="17">
        <v>0</v>
      </c>
      <c r="F151" s="18" t="e">
        <f t="shared" si="4"/>
        <v>#DIV/0!</v>
      </c>
    </row>
    <row r="152" spans="1:6" ht="25.5">
      <c r="A152" s="6" t="s">
        <v>708</v>
      </c>
      <c r="B152" s="7" t="s">
        <v>709</v>
      </c>
      <c r="C152" s="17">
        <v>0</v>
      </c>
      <c r="D152" s="17">
        <v>0</v>
      </c>
      <c r="E152" s="17">
        <v>0</v>
      </c>
      <c r="F152" s="18" t="e">
        <f t="shared" si="4"/>
        <v>#DIV/0!</v>
      </c>
    </row>
    <row r="153" spans="1:6" ht="25.5" customHeight="1">
      <c r="A153" s="6" t="s">
        <v>710</v>
      </c>
      <c r="B153" s="7" t="s">
        <v>711</v>
      </c>
      <c r="C153" s="17">
        <v>0</v>
      </c>
      <c r="D153" s="17">
        <v>0</v>
      </c>
      <c r="E153" s="17">
        <v>0</v>
      </c>
      <c r="F153" s="18" t="e">
        <f t="shared" si="4"/>
        <v>#DIV/0!</v>
      </c>
    </row>
    <row r="154" spans="1:6" ht="24.75" customHeight="1">
      <c r="A154" s="6" t="s">
        <v>712</v>
      </c>
      <c r="B154" s="7" t="s">
        <v>713</v>
      </c>
      <c r="C154" s="17">
        <v>0</v>
      </c>
      <c r="D154" s="17">
        <v>0</v>
      </c>
      <c r="E154" s="17">
        <v>0</v>
      </c>
      <c r="F154" s="18" t="e">
        <f t="shared" si="4"/>
        <v>#DIV/0!</v>
      </c>
    </row>
    <row r="155" spans="1:6" ht="26.25" customHeight="1">
      <c r="A155" s="6" t="s">
        <v>714</v>
      </c>
      <c r="B155" s="7" t="s">
        <v>718</v>
      </c>
      <c r="C155" s="17">
        <v>0</v>
      </c>
      <c r="D155" s="17">
        <v>0</v>
      </c>
      <c r="E155" s="17">
        <v>0</v>
      </c>
      <c r="F155" s="18" t="e">
        <f t="shared" si="4"/>
        <v>#DIV/0!</v>
      </c>
    </row>
    <row r="156" spans="1:6" ht="25.5">
      <c r="A156" s="6" t="s">
        <v>719</v>
      </c>
      <c r="B156" s="7" t="s">
        <v>720</v>
      </c>
      <c r="C156" s="17">
        <v>0</v>
      </c>
      <c r="D156" s="17">
        <v>0</v>
      </c>
      <c r="E156" s="17">
        <v>0</v>
      </c>
      <c r="F156" s="18" t="e">
        <f t="shared" si="4"/>
        <v>#DIV/0!</v>
      </c>
    </row>
    <row r="157" spans="1:6" ht="27" customHeight="1">
      <c r="A157" s="6" t="s">
        <v>721</v>
      </c>
      <c r="B157" s="7" t="s">
        <v>722</v>
      </c>
      <c r="C157" s="17">
        <v>0</v>
      </c>
      <c r="D157" s="17">
        <v>0</v>
      </c>
      <c r="E157" s="17">
        <v>0</v>
      </c>
      <c r="F157" s="18" t="e">
        <f t="shared" si="4"/>
        <v>#DIV/0!</v>
      </c>
    </row>
    <row r="158" spans="1:6" ht="25.5">
      <c r="A158" s="6" t="s">
        <v>723</v>
      </c>
      <c r="B158" s="7" t="s">
        <v>724</v>
      </c>
      <c r="C158" s="17">
        <v>0</v>
      </c>
      <c r="D158" s="17">
        <v>0</v>
      </c>
      <c r="E158" s="17">
        <v>0</v>
      </c>
      <c r="F158" s="18" t="e">
        <f t="shared" si="4"/>
        <v>#DIV/0!</v>
      </c>
    </row>
    <row r="159" spans="1:6" ht="25.5">
      <c r="A159" s="6" t="s">
        <v>725</v>
      </c>
      <c r="B159" s="7" t="s">
        <v>726</v>
      </c>
      <c r="C159" s="17">
        <v>0</v>
      </c>
      <c r="D159" s="17">
        <v>0</v>
      </c>
      <c r="E159" s="17">
        <v>0</v>
      </c>
      <c r="F159" s="18" t="e">
        <f t="shared" si="4"/>
        <v>#DIV/0!</v>
      </c>
    </row>
    <row r="160" spans="1:6" ht="25.5">
      <c r="A160" s="10" t="s">
        <v>727</v>
      </c>
      <c r="B160" s="11" t="s">
        <v>728</v>
      </c>
      <c r="C160" s="16">
        <v>0</v>
      </c>
      <c r="D160" s="16">
        <v>0</v>
      </c>
      <c r="E160" s="16">
        <v>0</v>
      </c>
      <c r="F160" s="18" t="e">
        <f t="shared" si="4"/>
        <v>#DIV/0!</v>
      </c>
    </row>
    <row r="161" spans="1:6" ht="12.75">
      <c r="A161" s="69">
        <v>16</v>
      </c>
      <c r="B161" s="69"/>
      <c r="C161" s="69"/>
      <c r="D161" s="69"/>
      <c r="E161" s="69"/>
      <c r="F161" s="69"/>
    </row>
    <row r="162" ht="12.75">
      <c r="F162" s="19"/>
    </row>
  </sheetData>
  <mergeCells count="7">
    <mergeCell ref="A126:F126"/>
    <mergeCell ref="A161:F161"/>
    <mergeCell ref="A2:E2"/>
    <mergeCell ref="D1:F1"/>
    <mergeCell ref="A28:F28"/>
    <mergeCell ref="A56:F56"/>
    <mergeCell ref="A90:F90"/>
  </mergeCells>
  <printOptions/>
  <pageMargins left="0.75" right="0.75" top="1" bottom="1" header="0.5" footer="0.5"/>
  <pageSetup horizontalDpi="600" verticalDpi="600" orientation="landscape" paperSize="9" scale="66" r:id="rId1"/>
  <rowBreaks count="4" manualBreakCount="4">
    <brk id="28" max="5" man="1"/>
    <brk id="56" max="255" man="1"/>
    <brk id="90" max="255" man="1"/>
    <brk id="12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SheetLayoutView="100" workbookViewId="0" topLeftCell="K76">
      <selection activeCell="O102" sqref="O102:AB102"/>
    </sheetView>
  </sheetViews>
  <sheetFormatPr defaultColWidth="9.140625" defaultRowHeight="12.75"/>
  <cols>
    <col min="2" max="2" width="36.57421875" style="0" customWidth="1"/>
    <col min="3" max="11" width="9.28125" style="0" bestFit="1" customWidth="1"/>
    <col min="12" max="12" width="9.421875" style="0" customWidth="1"/>
    <col min="13" max="14" width="9.28125" style="0" bestFit="1" customWidth="1"/>
    <col min="16" max="16" width="37.00390625" style="0" customWidth="1"/>
    <col min="17" max="17" width="9.28125" style="0" bestFit="1" customWidth="1"/>
    <col min="18" max="18" width="9.28125" style="0" customWidth="1"/>
    <col min="19" max="20" width="9.28125" style="0" bestFit="1" customWidth="1"/>
    <col min="21" max="21" width="9.57421875" style="0" customWidth="1"/>
    <col min="22" max="25" width="9.28125" style="0" bestFit="1" customWidth="1"/>
    <col min="26" max="26" width="10.421875" style="0" bestFit="1" customWidth="1"/>
    <col min="27" max="28" width="9.28125" style="0" bestFit="1" customWidth="1"/>
  </cols>
  <sheetData>
    <row r="1" spans="1:28" ht="23.25" customHeight="1">
      <c r="A1" s="72" t="s">
        <v>642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 t="s">
        <v>215</v>
      </c>
      <c r="N1" s="72"/>
      <c r="O1" s="72" t="s">
        <v>642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61"/>
      <c r="AB1" s="61"/>
    </row>
    <row r="2" spans="1:28" s="2" customFormat="1" ht="117.75" customHeight="1">
      <c r="A2" s="32" t="s">
        <v>214</v>
      </c>
      <c r="B2" s="32" t="s">
        <v>273</v>
      </c>
      <c r="C2" s="35" t="s">
        <v>736</v>
      </c>
      <c r="D2" s="25" t="s">
        <v>196</v>
      </c>
      <c r="E2" s="25" t="s">
        <v>199</v>
      </c>
      <c r="F2" s="25" t="s">
        <v>200</v>
      </c>
      <c r="G2" s="25" t="s">
        <v>201</v>
      </c>
      <c r="H2" s="25" t="s">
        <v>202</v>
      </c>
      <c r="I2" s="25" t="s">
        <v>203</v>
      </c>
      <c r="J2" s="25" t="s">
        <v>204</v>
      </c>
      <c r="K2" s="25" t="s">
        <v>205</v>
      </c>
      <c r="L2" s="36" t="s">
        <v>192</v>
      </c>
      <c r="M2" s="25" t="s">
        <v>206</v>
      </c>
      <c r="N2" s="25" t="s">
        <v>207</v>
      </c>
      <c r="O2" s="32" t="s">
        <v>214</v>
      </c>
      <c r="P2" s="32" t="s">
        <v>273</v>
      </c>
      <c r="Q2" s="25" t="s">
        <v>208</v>
      </c>
      <c r="R2" s="25" t="s">
        <v>717</v>
      </c>
      <c r="S2" s="25" t="s">
        <v>209</v>
      </c>
      <c r="T2" s="25" t="s">
        <v>193</v>
      </c>
      <c r="U2" s="25" t="s">
        <v>194</v>
      </c>
      <c r="V2" s="25" t="s">
        <v>210</v>
      </c>
      <c r="W2" s="25" t="s">
        <v>198</v>
      </c>
      <c r="X2" s="25" t="s">
        <v>197</v>
      </c>
      <c r="Y2" s="25" t="s">
        <v>211</v>
      </c>
      <c r="Z2" s="25" t="s">
        <v>195</v>
      </c>
      <c r="AA2" s="25" t="s">
        <v>212</v>
      </c>
      <c r="AB2" s="25" t="s">
        <v>213</v>
      </c>
    </row>
    <row r="3" spans="1:28" ht="12.75">
      <c r="A3" s="6" t="s">
        <v>277</v>
      </c>
      <c r="B3" s="7" t="s">
        <v>97</v>
      </c>
      <c r="C3" s="8">
        <f>D3+E3+F3+G3+H3+I3+J3+K3+L3+M3+N3+Q3+S3+T3+U3+V3+W3+X3+Y3+Z3+AA3+AB3</f>
        <v>2359</v>
      </c>
      <c r="D3" s="8">
        <v>41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6" t="s">
        <v>277</v>
      </c>
      <c r="P3" s="7" t="s">
        <v>97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1020</v>
      </c>
      <c r="Z3" s="8">
        <v>0</v>
      </c>
      <c r="AA3" s="8">
        <v>1298</v>
      </c>
      <c r="AB3" s="8">
        <v>0</v>
      </c>
    </row>
    <row r="4" spans="1:28" ht="14.25" customHeight="1">
      <c r="A4" s="6" t="s">
        <v>279</v>
      </c>
      <c r="B4" s="7" t="s">
        <v>98</v>
      </c>
      <c r="C4" s="8">
        <f aca="true" t="shared" si="0" ref="C4:C69">D4+E4+F4+G4+H4+I4+J4+K4+L4+M4+N4+Q4+S4+T4+U4+V4+W4+X4+Y4+Z4+AA4+AB4</f>
        <v>105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6" t="s">
        <v>279</v>
      </c>
      <c r="P4" s="7" t="s">
        <v>98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96</v>
      </c>
      <c r="Z4" s="8">
        <v>0</v>
      </c>
      <c r="AA4" s="8">
        <v>9</v>
      </c>
      <c r="AB4" s="8">
        <v>0</v>
      </c>
    </row>
    <row r="5" spans="1:28" ht="12.75">
      <c r="A5" s="6" t="s">
        <v>281</v>
      </c>
      <c r="B5" s="7" t="s">
        <v>99</v>
      </c>
      <c r="C5" s="8">
        <f t="shared" si="0"/>
        <v>1935</v>
      </c>
      <c r="D5" s="8">
        <v>1830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6" t="s">
        <v>281</v>
      </c>
      <c r="P5" s="7" t="s">
        <v>99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105</v>
      </c>
    </row>
    <row r="6" spans="1:28" ht="12.75">
      <c r="A6" s="10" t="s">
        <v>282</v>
      </c>
      <c r="B6" s="11" t="s">
        <v>100</v>
      </c>
      <c r="C6" s="42">
        <f t="shared" si="0"/>
        <v>4399</v>
      </c>
      <c r="D6" s="12">
        <f>SUM(D3:D5)</f>
        <v>1871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0" t="s">
        <v>282</v>
      </c>
      <c r="P6" s="11" t="s">
        <v>100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f>SUM(Y3:Y5)</f>
        <v>1116</v>
      </c>
      <c r="Z6" s="12">
        <v>0</v>
      </c>
      <c r="AA6" s="12">
        <f>SUM(AA3:AA5)</f>
        <v>1307</v>
      </c>
      <c r="AB6" s="12">
        <f>SUM(AB3:AB5)</f>
        <v>105</v>
      </c>
    </row>
    <row r="7" spans="1:28" ht="25.5">
      <c r="A7" s="10" t="s">
        <v>283</v>
      </c>
      <c r="B7" s="11" t="s">
        <v>101</v>
      </c>
      <c r="C7" s="42">
        <f t="shared" si="0"/>
        <v>1001</v>
      </c>
      <c r="D7" s="12">
        <v>492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0" t="s">
        <v>283</v>
      </c>
      <c r="P7" s="11" t="s">
        <v>101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291</v>
      </c>
      <c r="Z7" s="12">
        <v>0</v>
      </c>
      <c r="AA7" s="12">
        <v>192</v>
      </c>
      <c r="AB7" s="12">
        <v>26</v>
      </c>
    </row>
    <row r="8" spans="1:28" ht="12.75">
      <c r="A8" s="6" t="s">
        <v>284</v>
      </c>
      <c r="B8" s="7" t="s">
        <v>102</v>
      </c>
      <c r="C8" s="8">
        <f t="shared" si="0"/>
        <v>463</v>
      </c>
      <c r="D8" s="8">
        <v>70</v>
      </c>
      <c r="E8" s="8">
        <v>0</v>
      </c>
      <c r="F8" s="8">
        <v>0</v>
      </c>
      <c r="G8" s="8">
        <v>254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6" t="s">
        <v>284</v>
      </c>
      <c r="P8" s="7" t="s">
        <v>102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139</v>
      </c>
      <c r="Z8" s="8">
        <v>0</v>
      </c>
      <c r="AA8" s="8">
        <v>0</v>
      </c>
      <c r="AB8" s="8">
        <v>0</v>
      </c>
    </row>
    <row r="9" spans="1:28" ht="12.75">
      <c r="A9" s="6" t="s">
        <v>286</v>
      </c>
      <c r="B9" s="7" t="s">
        <v>103</v>
      </c>
      <c r="C9" s="8">
        <f t="shared" si="0"/>
        <v>261</v>
      </c>
      <c r="D9" s="8">
        <v>254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6" t="s">
        <v>286</v>
      </c>
      <c r="P9" s="7" t="s">
        <v>103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7</v>
      </c>
      <c r="Z9" s="8">
        <v>0</v>
      </c>
      <c r="AA9" s="8">
        <v>0</v>
      </c>
      <c r="AB9" s="8">
        <v>0</v>
      </c>
    </row>
    <row r="10" spans="1:28" ht="12.75">
      <c r="A10" s="10" t="s">
        <v>287</v>
      </c>
      <c r="B10" s="11" t="s">
        <v>104</v>
      </c>
      <c r="C10" s="8">
        <f t="shared" si="0"/>
        <v>3384</v>
      </c>
      <c r="D10" s="12">
        <v>1241</v>
      </c>
      <c r="E10" s="12">
        <v>23</v>
      </c>
      <c r="F10" s="12">
        <v>337</v>
      </c>
      <c r="G10" s="12">
        <v>1218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0" t="s">
        <v>287</v>
      </c>
      <c r="P10" s="11" t="s">
        <v>104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558</v>
      </c>
      <c r="Y10" s="12">
        <v>7</v>
      </c>
      <c r="Z10" s="12">
        <v>0</v>
      </c>
      <c r="AA10" s="12">
        <v>0</v>
      </c>
      <c r="AB10" s="12">
        <v>0</v>
      </c>
    </row>
    <row r="11" spans="1:28" ht="12.75">
      <c r="A11" s="6" t="s">
        <v>289</v>
      </c>
      <c r="B11" s="7" t="s">
        <v>105</v>
      </c>
      <c r="C11" s="8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6" t="s">
        <v>289</v>
      </c>
      <c r="P11" s="7" t="s">
        <v>105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</row>
    <row r="12" spans="1:28" ht="25.5">
      <c r="A12" s="6" t="s">
        <v>290</v>
      </c>
      <c r="B12" s="7" t="s">
        <v>106</v>
      </c>
      <c r="C12" s="8">
        <f t="shared" si="0"/>
        <v>1076</v>
      </c>
      <c r="D12" s="8">
        <v>377</v>
      </c>
      <c r="E12" s="8">
        <v>0</v>
      </c>
      <c r="F12" s="8">
        <v>89</v>
      </c>
      <c r="G12" s="8">
        <v>417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6" t="s">
        <v>290</v>
      </c>
      <c r="P12" s="7" t="s">
        <v>106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151</v>
      </c>
      <c r="Y12" s="8">
        <v>42</v>
      </c>
      <c r="Z12" s="8">
        <v>0</v>
      </c>
      <c r="AA12" s="8">
        <v>0</v>
      </c>
      <c r="AB12" s="8">
        <v>0</v>
      </c>
    </row>
    <row r="13" spans="1:28" ht="25.5">
      <c r="A13" s="6" t="s">
        <v>291</v>
      </c>
      <c r="B13" s="7" t="s">
        <v>107</v>
      </c>
      <c r="C13" s="8">
        <f t="shared" si="0"/>
        <v>95</v>
      </c>
      <c r="D13" s="8">
        <v>95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6" t="s">
        <v>291</v>
      </c>
      <c r="P13" s="7" t="s">
        <v>107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</row>
    <row r="14" spans="1:28" ht="25.5">
      <c r="A14" s="6" t="s">
        <v>292</v>
      </c>
      <c r="B14" s="7" t="s">
        <v>108</v>
      </c>
      <c r="C14" s="8">
        <f t="shared" si="0"/>
        <v>163</v>
      </c>
      <c r="D14" s="8">
        <v>63</v>
      </c>
      <c r="E14" s="8">
        <v>0</v>
      </c>
      <c r="F14" s="8">
        <v>0</v>
      </c>
      <c r="G14" s="8">
        <v>100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6" t="s">
        <v>292</v>
      </c>
      <c r="P14" s="7" t="s">
        <v>108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</row>
    <row r="15" spans="1:28" ht="25.5">
      <c r="A15" s="6" t="s">
        <v>293</v>
      </c>
      <c r="B15" s="7" t="s">
        <v>109</v>
      </c>
      <c r="C15" s="8">
        <f t="shared" si="0"/>
        <v>592</v>
      </c>
      <c r="D15" s="8">
        <v>29</v>
      </c>
      <c r="E15" s="8">
        <v>0</v>
      </c>
      <c r="F15" s="8"/>
      <c r="G15" s="8">
        <v>563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6" t="s">
        <v>293</v>
      </c>
      <c r="P15" s="7" t="s">
        <v>109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/>
      <c r="Z15" s="8">
        <v>0</v>
      </c>
      <c r="AA15" s="8">
        <v>0</v>
      </c>
      <c r="AB15" s="8">
        <v>0</v>
      </c>
    </row>
    <row r="16" spans="1:28" ht="25.5">
      <c r="A16" s="6" t="s">
        <v>294</v>
      </c>
      <c r="B16" s="7" t="s">
        <v>110</v>
      </c>
      <c r="C16" s="8">
        <f t="shared" si="0"/>
        <v>73</v>
      </c>
      <c r="D16" s="8">
        <v>0</v>
      </c>
      <c r="E16" s="8">
        <v>0</v>
      </c>
      <c r="F16" s="8">
        <v>0</v>
      </c>
      <c r="G16" s="8">
        <v>0</v>
      </c>
      <c r="H16" s="8">
        <v>73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6" t="s">
        <v>294</v>
      </c>
      <c r="P16" s="7" t="s">
        <v>110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</row>
    <row r="17" spans="1:28" ht="12.75">
      <c r="A17" s="6" t="s">
        <v>295</v>
      </c>
      <c r="B17" s="7" t="s">
        <v>111</v>
      </c>
      <c r="C17" s="8">
        <f t="shared" si="0"/>
        <v>375</v>
      </c>
      <c r="D17" s="8">
        <v>68</v>
      </c>
      <c r="E17" s="8">
        <v>0</v>
      </c>
      <c r="F17" s="8">
        <v>32</v>
      </c>
      <c r="G17" s="8">
        <v>102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6" t="s">
        <v>295</v>
      </c>
      <c r="P17" s="7" t="s">
        <v>111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171</v>
      </c>
      <c r="Z17" s="8">
        <v>0</v>
      </c>
      <c r="AA17" s="8">
        <v>0</v>
      </c>
      <c r="AB17" s="8">
        <v>0</v>
      </c>
    </row>
    <row r="18" spans="1:28" ht="12.75">
      <c r="A18" s="10" t="s">
        <v>296</v>
      </c>
      <c r="B18" s="11" t="s">
        <v>112</v>
      </c>
      <c r="C18" s="42">
        <f t="shared" si="0"/>
        <v>6482</v>
      </c>
      <c r="D18" s="12">
        <f>D8+D9+D10+D11+D12+D13+D14+D15+D16+D17</f>
        <v>2197</v>
      </c>
      <c r="E18" s="12">
        <f aca="true" t="shared" si="1" ref="E18:M18">E8+E9+E10+E11+E12+E13+E14+E15+E16+E17</f>
        <v>23</v>
      </c>
      <c r="F18" s="12">
        <f t="shared" si="1"/>
        <v>458</v>
      </c>
      <c r="G18" s="12">
        <f t="shared" si="1"/>
        <v>2654</v>
      </c>
      <c r="H18" s="12">
        <f t="shared" si="1"/>
        <v>73</v>
      </c>
      <c r="I18" s="12">
        <f t="shared" si="1"/>
        <v>2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>N8+N9+N10+N11+N12+N13+N14+N15+N16+N17</f>
        <v>0</v>
      </c>
      <c r="O18" s="10" t="s">
        <v>296</v>
      </c>
      <c r="P18" s="11" t="s">
        <v>112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f>X8+X9+X10+X11+X12+X13+X14+X15+X16+X17</f>
        <v>709</v>
      </c>
      <c r="Y18" s="12">
        <f>Y8+Y9+Y10+Y11+Y12+Y13+Y14+Y15+Y16+Y17</f>
        <v>366</v>
      </c>
      <c r="Z18" s="12">
        <v>0</v>
      </c>
      <c r="AA18" s="12">
        <v>0</v>
      </c>
      <c r="AB18" s="12">
        <v>0</v>
      </c>
    </row>
    <row r="19" spans="1:28" ht="18.75" customHeight="1">
      <c r="A19" s="6" t="s">
        <v>297</v>
      </c>
      <c r="B19" s="7" t="s">
        <v>113</v>
      </c>
      <c r="C19" s="8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 t="s">
        <v>297</v>
      </c>
      <c r="P19" s="7" t="s">
        <v>113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</row>
    <row r="20" spans="1:28" ht="19.5" customHeight="1">
      <c r="A20" s="6" t="s">
        <v>299</v>
      </c>
      <c r="B20" s="7" t="s">
        <v>114</v>
      </c>
      <c r="C20" s="8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6" t="s">
        <v>299</v>
      </c>
      <c r="P20" s="7" t="s">
        <v>114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</row>
    <row r="21" spans="1:28" ht="18" customHeight="1">
      <c r="A21" s="6" t="s">
        <v>301</v>
      </c>
      <c r="B21" s="7" t="s">
        <v>115</v>
      </c>
      <c r="C21" s="8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 t="s">
        <v>301</v>
      </c>
      <c r="P21" s="7" t="s">
        <v>115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</row>
    <row r="22" spans="1:28" ht="25.5">
      <c r="A22" s="6" t="s">
        <v>302</v>
      </c>
      <c r="B22" s="7" t="s">
        <v>116</v>
      </c>
      <c r="C22" s="8">
        <f t="shared" si="0"/>
        <v>123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123</v>
      </c>
      <c r="K22" s="8">
        <v>0</v>
      </c>
      <c r="L22" s="8">
        <v>0</v>
      </c>
      <c r="M22" s="8">
        <v>0</v>
      </c>
      <c r="N22" s="8">
        <v>0</v>
      </c>
      <c r="O22" s="6" t="s">
        <v>302</v>
      </c>
      <c r="P22" s="7" t="s">
        <v>116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</row>
    <row r="23" spans="1:28" ht="18.75" customHeight="1">
      <c r="A23" s="6" t="s">
        <v>303</v>
      </c>
      <c r="B23" s="7" t="s">
        <v>117</v>
      </c>
      <c r="C23" s="8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 t="s">
        <v>303</v>
      </c>
      <c r="P23" s="7" t="s">
        <v>117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</row>
    <row r="24" spans="1:28" ht="25.5" customHeight="1">
      <c r="A24" s="6" t="s">
        <v>304</v>
      </c>
      <c r="B24" s="7" t="s">
        <v>118</v>
      </c>
      <c r="C24" s="8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 t="s">
        <v>304</v>
      </c>
      <c r="P24" s="7" t="s">
        <v>118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</row>
    <row r="25" spans="1:28" ht="25.5" customHeight="1">
      <c r="A25" s="6" t="s">
        <v>305</v>
      </c>
      <c r="B25" s="7" t="s">
        <v>119</v>
      </c>
      <c r="C25" s="8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 t="s">
        <v>305</v>
      </c>
      <c r="P25" s="7" t="s">
        <v>119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</row>
    <row r="26" spans="1:28" ht="17.25" customHeight="1">
      <c r="A26" s="6" t="s">
        <v>307</v>
      </c>
      <c r="B26" s="7" t="s">
        <v>120</v>
      </c>
      <c r="C26" s="8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6" t="s">
        <v>307</v>
      </c>
      <c r="P26" s="7" t="s">
        <v>120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</row>
    <row r="27" spans="1:28" ht="21.75" customHeight="1">
      <c r="A27" s="6" t="s">
        <v>309</v>
      </c>
      <c r="B27" s="7" t="s">
        <v>121</v>
      </c>
      <c r="C27" s="8">
        <f t="shared" si="0"/>
        <v>3291</v>
      </c>
      <c r="D27" s="8">
        <v>37</v>
      </c>
      <c r="E27" s="8">
        <v>0</v>
      </c>
      <c r="F27" s="8">
        <v>0</v>
      </c>
      <c r="G27" s="8">
        <v>0</v>
      </c>
      <c r="H27" s="8">
        <v>3254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 t="s">
        <v>309</v>
      </c>
      <c r="P27" s="7" t="s">
        <v>121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</row>
    <row r="28" spans="1:28" ht="21" customHeight="1">
      <c r="A28" s="6" t="s">
        <v>310</v>
      </c>
      <c r="B28" s="7" t="s">
        <v>122</v>
      </c>
      <c r="C28" s="8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 t="s">
        <v>310</v>
      </c>
      <c r="P28" s="7" t="s">
        <v>122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</row>
    <row r="29" spans="1:28" ht="20.25" customHeight="1">
      <c r="A29" s="6" t="s">
        <v>311</v>
      </c>
      <c r="B29" s="7" t="s">
        <v>123</v>
      </c>
      <c r="C29" s="8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 t="s">
        <v>311</v>
      </c>
      <c r="P29" s="7" t="s">
        <v>123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</row>
    <row r="30" spans="1:28" ht="22.5" customHeight="1">
      <c r="A30" s="6" t="s">
        <v>312</v>
      </c>
      <c r="B30" s="7" t="s">
        <v>124</v>
      </c>
      <c r="C30" s="8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 t="s">
        <v>312</v>
      </c>
      <c r="P30" s="7" t="s">
        <v>124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</row>
    <row r="31" spans="1:28" ht="25.5">
      <c r="A31" s="10" t="s">
        <v>313</v>
      </c>
      <c r="B31" s="11" t="s">
        <v>125</v>
      </c>
      <c r="C31" s="42">
        <f t="shared" si="0"/>
        <v>3414</v>
      </c>
      <c r="D31" s="12">
        <f>SUM(D19:D30)</f>
        <v>37</v>
      </c>
      <c r="E31" s="12">
        <f aca="true" t="shared" si="2" ref="E31:N31">SUM(E19:E30)</f>
        <v>0</v>
      </c>
      <c r="F31" s="12">
        <f t="shared" si="2"/>
        <v>0</v>
      </c>
      <c r="G31" s="12">
        <f t="shared" si="2"/>
        <v>0</v>
      </c>
      <c r="H31" s="12">
        <f t="shared" si="2"/>
        <v>3254</v>
      </c>
      <c r="I31" s="12">
        <f t="shared" si="2"/>
        <v>0</v>
      </c>
      <c r="J31" s="12">
        <f t="shared" si="2"/>
        <v>123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0" t="s">
        <v>313</v>
      </c>
      <c r="P31" s="11" t="s">
        <v>125</v>
      </c>
      <c r="Q31" s="12">
        <f aca="true" t="shared" si="3" ref="Q31:AB31">SUM(Q19:Q30)</f>
        <v>0</v>
      </c>
      <c r="R31" s="12">
        <f t="shared" si="3"/>
        <v>0</v>
      </c>
      <c r="S31" s="12">
        <f t="shared" si="3"/>
        <v>0</v>
      </c>
      <c r="T31" s="12">
        <f t="shared" si="3"/>
        <v>0</v>
      </c>
      <c r="U31" s="12">
        <f t="shared" si="3"/>
        <v>0</v>
      </c>
      <c r="V31" s="12">
        <f t="shared" si="3"/>
        <v>0</v>
      </c>
      <c r="W31" s="12">
        <f t="shared" si="3"/>
        <v>0</v>
      </c>
      <c r="X31" s="12">
        <f t="shared" si="3"/>
        <v>0</v>
      </c>
      <c r="Y31" s="12">
        <f t="shared" si="3"/>
        <v>0</v>
      </c>
      <c r="Z31" s="12">
        <f t="shared" si="3"/>
        <v>0</v>
      </c>
      <c r="AA31" s="12">
        <f t="shared" si="3"/>
        <v>0</v>
      </c>
      <c r="AB31" s="12">
        <f t="shared" si="3"/>
        <v>0</v>
      </c>
    </row>
    <row r="32" spans="1:28" ht="12.75">
      <c r="A32" s="66">
        <v>17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66">
        <v>20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ht="28.5">
      <c r="A33" s="32" t="s">
        <v>214</v>
      </c>
      <c r="B33" s="32" t="s">
        <v>273</v>
      </c>
      <c r="C33" s="37"/>
      <c r="D33" s="38">
        <v>8411121</v>
      </c>
      <c r="E33" s="38">
        <v>8411331</v>
      </c>
      <c r="F33" s="38">
        <v>8414021</v>
      </c>
      <c r="G33" s="38">
        <v>8414031</v>
      </c>
      <c r="H33" s="38">
        <v>8419019</v>
      </c>
      <c r="I33" s="38">
        <v>8821011</v>
      </c>
      <c r="J33" s="38">
        <v>8621021</v>
      </c>
      <c r="K33" s="38">
        <v>8623011</v>
      </c>
      <c r="L33" s="38">
        <v>8821111</v>
      </c>
      <c r="M33" s="38">
        <v>8821121</v>
      </c>
      <c r="N33" s="38">
        <v>8821131</v>
      </c>
      <c r="O33" s="32" t="s">
        <v>214</v>
      </c>
      <c r="P33" s="32" t="s">
        <v>273</v>
      </c>
      <c r="Q33" s="38">
        <v>881181</v>
      </c>
      <c r="R33" s="38">
        <v>881171</v>
      </c>
      <c r="S33" s="38">
        <v>8821191</v>
      </c>
      <c r="T33" s="38">
        <v>8821221</v>
      </c>
      <c r="U33" s="38">
        <v>8821231</v>
      </c>
      <c r="V33" s="38">
        <v>8821241</v>
      </c>
      <c r="W33" s="38">
        <v>8821291</v>
      </c>
      <c r="X33" s="38">
        <v>8899211</v>
      </c>
      <c r="Y33" s="38">
        <v>8899281</v>
      </c>
      <c r="Z33" s="38">
        <v>88903011</v>
      </c>
      <c r="AA33" s="38">
        <v>8904421</v>
      </c>
      <c r="AB33" s="38">
        <v>9101231</v>
      </c>
    </row>
    <row r="34" spans="1:28" ht="38.25">
      <c r="A34" s="6" t="s">
        <v>314</v>
      </c>
      <c r="B34" s="7" t="s">
        <v>126</v>
      </c>
      <c r="C34" s="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6" t="s">
        <v>314</v>
      </c>
      <c r="P34" s="7" t="s">
        <v>126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</row>
    <row r="35" spans="1:28" ht="38.25">
      <c r="A35" s="6" t="s">
        <v>315</v>
      </c>
      <c r="B35" s="7" t="s">
        <v>127</v>
      </c>
      <c r="C35" s="8">
        <f t="shared" si="0"/>
        <v>138</v>
      </c>
      <c r="D35" s="8">
        <v>138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 t="s">
        <v>315</v>
      </c>
      <c r="P35" s="7" t="s">
        <v>127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</row>
    <row r="36" spans="1:28" ht="25.5">
      <c r="A36" s="6" t="s">
        <v>316</v>
      </c>
      <c r="B36" s="7" t="s">
        <v>128</v>
      </c>
      <c r="C36" s="8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 t="s">
        <v>316</v>
      </c>
      <c r="P36" s="7" t="s">
        <v>128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</row>
    <row r="37" spans="1:28" ht="25.5">
      <c r="A37" s="6" t="s">
        <v>318</v>
      </c>
      <c r="B37" s="7" t="s">
        <v>129</v>
      </c>
      <c r="C37" s="8">
        <f t="shared" si="0"/>
        <v>70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 t="s">
        <v>318</v>
      </c>
      <c r="P37" s="7" t="s">
        <v>129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70</v>
      </c>
      <c r="AA37" s="8">
        <v>0</v>
      </c>
      <c r="AB37" s="8">
        <v>0</v>
      </c>
    </row>
    <row r="38" spans="1:28" ht="25.5">
      <c r="A38" s="6" t="s">
        <v>319</v>
      </c>
      <c r="B38" s="7" t="s">
        <v>130</v>
      </c>
      <c r="C38" s="8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 t="s">
        <v>319</v>
      </c>
      <c r="P38" s="7" t="s">
        <v>130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</row>
    <row r="39" spans="1:28" ht="25.5">
      <c r="A39" s="6" t="s">
        <v>320</v>
      </c>
      <c r="B39" s="7" t="s">
        <v>131</v>
      </c>
      <c r="C39" s="8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 t="s">
        <v>320</v>
      </c>
      <c r="P39" s="7" t="s">
        <v>131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</row>
    <row r="40" spans="1:28" ht="25.5">
      <c r="A40" s="6" t="s">
        <v>321</v>
      </c>
      <c r="B40" s="7" t="s">
        <v>132</v>
      </c>
      <c r="C40" s="8">
        <f t="shared" si="0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6" t="s">
        <v>321</v>
      </c>
      <c r="P40" s="7" t="s">
        <v>132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</row>
    <row r="41" spans="1:28" ht="22.5" customHeight="1">
      <c r="A41" s="6" t="s">
        <v>322</v>
      </c>
      <c r="B41" s="7" t="s">
        <v>133</v>
      </c>
      <c r="C41" s="8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6" t="s">
        <v>322</v>
      </c>
      <c r="P41" s="7" t="s">
        <v>133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</row>
    <row r="42" spans="1:28" ht="18.75" customHeight="1">
      <c r="A42" s="6" t="s">
        <v>323</v>
      </c>
      <c r="B42" s="7" t="s">
        <v>134</v>
      </c>
      <c r="C42" s="8">
        <f t="shared" si="0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6" t="s">
        <v>323</v>
      </c>
      <c r="P42" s="7" t="s">
        <v>134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</row>
    <row r="43" spans="1:28" ht="24" customHeight="1">
      <c r="A43" s="6" t="s">
        <v>324</v>
      </c>
      <c r="B43" s="7" t="s">
        <v>135</v>
      </c>
      <c r="C43" s="8">
        <f t="shared" si="0"/>
        <v>118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21</v>
      </c>
      <c r="J43" s="8">
        <v>0</v>
      </c>
      <c r="K43" s="8">
        <v>97</v>
      </c>
      <c r="L43" s="8">
        <v>0</v>
      </c>
      <c r="M43" s="8">
        <v>0</v>
      </c>
      <c r="N43" s="8">
        <v>0</v>
      </c>
      <c r="O43" s="6" t="s">
        <v>324</v>
      </c>
      <c r="P43" s="7" t="s">
        <v>135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</row>
    <row r="44" spans="1:28" ht="15.75" customHeight="1">
      <c r="A44" s="6" t="s">
        <v>325</v>
      </c>
      <c r="B44" s="7" t="s">
        <v>136</v>
      </c>
      <c r="C44" s="8">
        <f t="shared" si="0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6" t="s">
        <v>325</v>
      </c>
      <c r="P44" s="7" t="s">
        <v>136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</row>
    <row r="45" spans="1:28" ht="18" customHeight="1">
      <c r="A45" s="6" t="s">
        <v>327</v>
      </c>
      <c r="B45" s="7" t="s">
        <v>137</v>
      </c>
      <c r="C45" s="8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 t="s">
        <v>327</v>
      </c>
      <c r="P45" s="7" t="s">
        <v>137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</row>
    <row r="46" spans="1:28" ht="15.75" customHeight="1">
      <c r="A46" s="6" t="s">
        <v>329</v>
      </c>
      <c r="B46" s="7" t="s">
        <v>138</v>
      </c>
      <c r="C46" s="8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6" t="s">
        <v>329</v>
      </c>
      <c r="P46" s="7" t="s">
        <v>138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</row>
    <row r="47" spans="1:28" ht="38.25">
      <c r="A47" s="10" t="s">
        <v>331</v>
      </c>
      <c r="B47" s="11" t="s">
        <v>139</v>
      </c>
      <c r="C47" s="8">
        <f t="shared" si="0"/>
        <v>188</v>
      </c>
      <c r="D47" s="12">
        <f>SUM(D36:D46)</f>
        <v>0</v>
      </c>
      <c r="E47" s="12">
        <f aca="true" t="shared" si="4" ref="E47:N47">SUM(E36:E46)</f>
        <v>0</v>
      </c>
      <c r="F47" s="12">
        <f t="shared" si="4"/>
        <v>0</v>
      </c>
      <c r="G47" s="12">
        <f t="shared" si="4"/>
        <v>0</v>
      </c>
      <c r="H47" s="12">
        <f t="shared" si="4"/>
        <v>0</v>
      </c>
      <c r="I47" s="12">
        <f t="shared" si="4"/>
        <v>21</v>
      </c>
      <c r="J47" s="12">
        <f t="shared" si="4"/>
        <v>0</v>
      </c>
      <c r="K47" s="12">
        <f t="shared" si="4"/>
        <v>97</v>
      </c>
      <c r="L47" s="12">
        <f t="shared" si="4"/>
        <v>0</v>
      </c>
      <c r="M47" s="12">
        <f t="shared" si="4"/>
        <v>0</v>
      </c>
      <c r="N47" s="12">
        <f t="shared" si="4"/>
        <v>0</v>
      </c>
      <c r="O47" s="10" t="s">
        <v>331</v>
      </c>
      <c r="P47" s="11" t="s">
        <v>139</v>
      </c>
      <c r="Q47" s="12">
        <f aca="true" t="shared" si="5" ref="Q47:AB47">SUM(Q36:Q46)</f>
        <v>0</v>
      </c>
      <c r="R47" s="12">
        <f t="shared" si="5"/>
        <v>0</v>
      </c>
      <c r="S47" s="12">
        <f t="shared" si="5"/>
        <v>0</v>
      </c>
      <c r="T47" s="12">
        <f t="shared" si="5"/>
        <v>0</v>
      </c>
      <c r="U47" s="12">
        <f t="shared" si="5"/>
        <v>0</v>
      </c>
      <c r="V47" s="12">
        <f t="shared" si="5"/>
        <v>0</v>
      </c>
      <c r="W47" s="12">
        <f t="shared" si="5"/>
        <v>0</v>
      </c>
      <c r="X47" s="12">
        <f t="shared" si="5"/>
        <v>0</v>
      </c>
      <c r="Y47" s="12">
        <f t="shared" si="5"/>
        <v>0</v>
      </c>
      <c r="Z47" s="12">
        <f t="shared" si="5"/>
        <v>70</v>
      </c>
      <c r="AA47" s="12">
        <f t="shared" si="5"/>
        <v>0</v>
      </c>
      <c r="AB47" s="12">
        <f t="shared" si="5"/>
        <v>0</v>
      </c>
    </row>
    <row r="48" spans="1:28" ht="12.75">
      <c r="A48" s="6" t="s">
        <v>333</v>
      </c>
      <c r="B48" s="7" t="s">
        <v>140</v>
      </c>
      <c r="C48" s="8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 t="s">
        <v>333</v>
      </c>
      <c r="P48" s="7" t="s">
        <v>140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</row>
    <row r="49" spans="1:28" ht="38.25">
      <c r="A49" s="10" t="s">
        <v>334</v>
      </c>
      <c r="B49" s="11" t="s">
        <v>141</v>
      </c>
      <c r="C49" s="42">
        <f t="shared" si="0"/>
        <v>3740</v>
      </c>
      <c r="D49" s="12">
        <f>D19+D20+D21+D31+D34+D35+D47+D48</f>
        <v>175</v>
      </c>
      <c r="E49" s="12">
        <f aca="true" t="shared" si="6" ref="E49:N49">E19+E20+E21+E31+E34+E35+E47+E48</f>
        <v>0</v>
      </c>
      <c r="F49" s="12">
        <f t="shared" si="6"/>
        <v>0</v>
      </c>
      <c r="G49" s="12">
        <f t="shared" si="6"/>
        <v>0</v>
      </c>
      <c r="H49" s="12">
        <f t="shared" si="6"/>
        <v>3254</v>
      </c>
      <c r="I49" s="12">
        <f t="shared" si="6"/>
        <v>21</v>
      </c>
      <c r="J49" s="12">
        <f t="shared" si="6"/>
        <v>123</v>
      </c>
      <c r="K49" s="12">
        <f t="shared" si="6"/>
        <v>97</v>
      </c>
      <c r="L49" s="12">
        <f t="shared" si="6"/>
        <v>0</v>
      </c>
      <c r="M49" s="12">
        <f t="shared" si="6"/>
        <v>0</v>
      </c>
      <c r="N49" s="12">
        <f t="shared" si="6"/>
        <v>0</v>
      </c>
      <c r="O49" s="10" t="s">
        <v>334</v>
      </c>
      <c r="P49" s="11" t="s">
        <v>141</v>
      </c>
      <c r="Q49" s="12">
        <f aca="true" t="shared" si="7" ref="Q49:AB49">Q19+Q20+Q21+Q31+Q34+Q35+Q47+Q48</f>
        <v>0</v>
      </c>
      <c r="R49" s="12">
        <f t="shared" si="7"/>
        <v>0</v>
      </c>
      <c r="S49" s="12">
        <f t="shared" si="7"/>
        <v>0</v>
      </c>
      <c r="T49" s="12">
        <f t="shared" si="7"/>
        <v>0</v>
      </c>
      <c r="U49" s="12">
        <f t="shared" si="7"/>
        <v>0</v>
      </c>
      <c r="V49" s="12">
        <f t="shared" si="7"/>
        <v>0</v>
      </c>
      <c r="W49" s="12">
        <f t="shared" si="7"/>
        <v>0</v>
      </c>
      <c r="X49" s="12">
        <f t="shared" si="7"/>
        <v>0</v>
      </c>
      <c r="Y49" s="12">
        <f t="shared" si="7"/>
        <v>0</v>
      </c>
      <c r="Z49" s="12">
        <f t="shared" si="7"/>
        <v>70</v>
      </c>
      <c r="AA49" s="12">
        <f t="shared" si="7"/>
        <v>0</v>
      </c>
      <c r="AB49" s="12">
        <f t="shared" si="7"/>
        <v>0</v>
      </c>
    </row>
    <row r="50" spans="1:28" ht="12.75">
      <c r="A50" s="6" t="s">
        <v>335</v>
      </c>
      <c r="B50" s="7" t="s">
        <v>142</v>
      </c>
      <c r="C50" s="8">
        <f>D50+E50+F50+G50+H50+I50+J50+K50+L50+M50+N50+Q50+S50+T50+U50+V50+W50+X50+Y50+Z50+AA50+AB50+R50</f>
        <v>3465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2092</v>
      </c>
      <c r="M50" s="8">
        <v>37</v>
      </c>
      <c r="N50" s="8">
        <v>947</v>
      </c>
      <c r="O50" s="6" t="s">
        <v>335</v>
      </c>
      <c r="P50" s="7" t="s">
        <v>142</v>
      </c>
      <c r="Q50" s="8">
        <v>50</v>
      </c>
      <c r="R50" s="8">
        <v>200</v>
      </c>
      <c r="S50" s="8">
        <v>10</v>
      </c>
      <c r="T50" s="8">
        <v>67</v>
      </c>
      <c r="U50" s="8">
        <v>30</v>
      </c>
      <c r="V50" s="8">
        <v>5</v>
      </c>
      <c r="W50" s="8">
        <v>27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</row>
    <row r="51" spans="1:28" ht="38.25">
      <c r="A51" s="10" t="s">
        <v>337</v>
      </c>
      <c r="B51" s="11" t="s">
        <v>143</v>
      </c>
      <c r="C51" s="42">
        <f>D51+E51+F51+G51+H51+I51+J51+K51+L51+M51+N51+Q51+S51+T51+U51+V51+W51+X51+Y51+Z51+AA51+AB51+R51</f>
        <v>19087</v>
      </c>
      <c r="D51" s="12">
        <f>D6+D7+D18+D49+D50</f>
        <v>4735</v>
      </c>
      <c r="E51" s="12">
        <f aca="true" t="shared" si="8" ref="E51:N51">E6+E7+E18+E49+E50</f>
        <v>23</v>
      </c>
      <c r="F51" s="12">
        <f t="shared" si="8"/>
        <v>458</v>
      </c>
      <c r="G51" s="12">
        <f t="shared" si="8"/>
        <v>2654</v>
      </c>
      <c r="H51" s="12">
        <f t="shared" si="8"/>
        <v>3327</v>
      </c>
      <c r="I51" s="12">
        <f t="shared" si="8"/>
        <v>23</v>
      </c>
      <c r="J51" s="12">
        <f t="shared" si="8"/>
        <v>123</v>
      </c>
      <c r="K51" s="12">
        <f t="shared" si="8"/>
        <v>97</v>
      </c>
      <c r="L51" s="12">
        <f t="shared" si="8"/>
        <v>2092</v>
      </c>
      <c r="M51" s="12">
        <f t="shared" si="8"/>
        <v>37</v>
      </c>
      <c r="N51" s="12">
        <f t="shared" si="8"/>
        <v>947</v>
      </c>
      <c r="O51" s="10" t="s">
        <v>337</v>
      </c>
      <c r="P51" s="11" t="s">
        <v>143</v>
      </c>
      <c r="Q51" s="12">
        <f aca="true" t="shared" si="9" ref="Q51:AB51">Q6+Q7+Q18+Q49+Q50</f>
        <v>50</v>
      </c>
      <c r="R51" s="12">
        <f t="shared" si="9"/>
        <v>200</v>
      </c>
      <c r="S51" s="12">
        <f t="shared" si="9"/>
        <v>10</v>
      </c>
      <c r="T51" s="12">
        <f t="shared" si="9"/>
        <v>67</v>
      </c>
      <c r="U51" s="12">
        <f t="shared" si="9"/>
        <v>30</v>
      </c>
      <c r="V51" s="12">
        <f t="shared" si="9"/>
        <v>5</v>
      </c>
      <c r="W51" s="12">
        <f t="shared" si="9"/>
        <v>27</v>
      </c>
      <c r="X51" s="12">
        <f t="shared" si="9"/>
        <v>709</v>
      </c>
      <c r="Y51" s="12">
        <f t="shared" si="9"/>
        <v>1773</v>
      </c>
      <c r="Z51" s="12">
        <f t="shared" si="9"/>
        <v>70</v>
      </c>
      <c r="AA51" s="12">
        <f t="shared" si="9"/>
        <v>1499</v>
      </c>
      <c r="AB51" s="12">
        <f t="shared" si="9"/>
        <v>131</v>
      </c>
    </row>
    <row r="52" spans="1:28" ht="12.75">
      <c r="A52" s="6" t="s">
        <v>339</v>
      </c>
      <c r="B52" s="7" t="s">
        <v>144</v>
      </c>
      <c r="C52" s="8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6" t="s">
        <v>339</v>
      </c>
      <c r="P52" s="7" t="s">
        <v>144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</row>
    <row r="53" spans="1:28" ht="12.75">
      <c r="A53" s="6" t="s">
        <v>341</v>
      </c>
      <c r="B53" s="7" t="s">
        <v>145</v>
      </c>
      <c r="C53" s="42">
        <f t="shared" si="0"/>
        <v>3324</v>
      </c>
      <c r="D53" s="8">
        <v>0</v>
      </c>
      <c r="E53" s="8">
        <v>0</v>
      </c>
      <c r="F53" s="8">
        <v>0</v>
      </c>
      <c r="G53" s="8">
        <v>3324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 t="s">
        <v>341</v>
      </c>
      <c r="P53" s="7" t="s">
        <v>145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</row>
    <row r="54" spans="1:28" ht="18.75" customHeight="1">
      <c r="A54" s="6" t="s">
        <v>342</v>
      </c>
      <c r="B54" s="7" t="s">
        <v>146</v>
      </c>
      <c r="C54" s="8">
        <f t="shared" si="0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6" t="s">
        <v>342</v>
      </c>
      <c r="P54" s="7" t="s">
        <v>146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</row>
    <row r="55" spans="1:28" ht="23.25" customHeight="1">
      <c r="A55" s="6" t="s">
        <v>343</v>
      </c>
      <c r="B55" s="7" t="s">
        <v>147</v>
      </c>
      <c r="C55" s="8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6" t="s">
        <v>343</v>
      </c>
      <c r="P55" s="7" t="s">
        <v>147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</row>
    <row r="56" spans="1:28" ht="20.25" customHeight="1">
      <c r="A56" s="6" t="s">
        <v>344</v>
      </c>
      <c r="B56" s="7" t="s">
        <v>148</v>
      </c>
      <c r="C56" s="8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6" t="s">
        <v>344</v>
      </c>
      <c r="P56" s="7" t="s">
        <v>148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</row>
    <row r="57" spans="1:28" ht="20.25" customHeight="1">
      <c r="A57" s="6" t="s">
        <v>346</v>
      </c>
      <c r="B57" s="7" t="s">
        <v>149</v>
      </c>
      <c r="C57" s="8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6" t="s">
        <v>346</v>
      </c>
      <c r="P57" s="7" t="s">
        <v>149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</row>
    <row r="58" spans="1:28" ht="18" customHeight="1">
      <c r="A58" s="6" t="s">
        <v>348</v>
      </c>
      <c r="B58" s="7" t="s">
        <v>150</v>
      </c>
      <c r="C58" s="8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 t="s">
        <v>348</v>
      </c>
      <c r="P58" s="7" t="s">
        <v>150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</row>
    <row r="59" spans="1:28" ht="22.5" customHeight="1">
      <c r="A59" s="6" t="s">
        <v>350</v>
      </c>
      <c r="B59" s="7" t="s">
        <v>151</v>
      </c>
      <c r="C59" s="8">
        <f t="shared" si="0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 t="s">
        <v>350</v>
      </c>
      <c r="P59" s="7" t="s">
        <v>151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</row>
    <row r="60" spans="1:28" ht="19.5" customHeight="1">
      <c r="A60" s="6" t="s">
        <v>351</v>
      </c>
      <c r="B60" s="7" t="s">
        <v>152</v>
      </c>
      <c r="C60" s="8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6" t="s">
        <v>351</v>
      </c>
      <c r="P60" s="7" t="s">
        <v>152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</row>
    <row r="61" spans="1:28" ht="26.25" customHeight="1">
      <c r="A61" s="6" t="s">
        <v>352</v>
      </c>
      <c r="B61" s="7" t="s">
        <v>153</v>
      </c>
      <c r="C61" s="8">
        <f t="shared" si="0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6" t="s">
        <v>352</v>
      </c>
      <c r="P61" s="7" t="s">
        <v>153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</row>
    <row r="62" spans="1:28" ht="21" customHeight="1">
      <c r="A62" s="6" t="s">
        <v>353</v>
      </c>
      <c r="B62" s="7" t="s">
        <v>154</v>
      </c>
      <c r="C62" s="8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6" t="s">
        <v>353</v>
      </c>
      <c r="P62" s="7" t="s">
        <v>154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</row>
    <row r="63" spans="1:28" ht="20.25" customHeight="1">
      <c r="A63" s="6" t="s">
        <v>354</v>
      </c>
      <c r="B63" s="7" t="s">
        <v>155</v>
      </c>
      <c r="C63" s="8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6" t="s">
        <v>354</v>
      </c>
      <c r="P63" s="7" t="s">
        <v>155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</row>
    <row r="64" spans="1:28" ht="19.5" customHeight="1">
      <c r="A64" s="6" t="s">
        <v>356</v>
      </c>
      <c r="B64" s="7" t="s">
        <v>156</v>
      </c>
      <c r="C64" s="8">
        <f t="shared" si="0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6" t="s">
        <v>356</v>
      </c>
      <c r="P64" s="7" t="s">
        <v>156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</row>
    <row r="65" spans="1:28" ht="20.25" customHeight="1">
      <c r="A65" s="6" t="s">
        <v>357</v>
      </c>
      <c r="B65" s="7" t="s">
        <v>157</v>
      </c>
      <c r="C65" s="8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6" t="s">
        <v>357</v>
      </c>
      <c r="P65" s="7" t="s">
        <v>157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</row>
    <row r="66" spans="1:28" ht="25.5">
      <c r="A66" s="10" t="s">
        <v>359</v>
      </c>
      <c r="B66" s="11" t="s">
        <v>158</v>
      </c>
      <c r="C66" s="8">
        <f t="shared" si="0"/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0" t="s">
        <v>359</v>
      </c>
      <c r="P66" s="11" t="s">
        <v>158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</row>
    <row r="67" spans="1:28" ht="12.75">
      <c r="A67" s="66">
        <v>18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66">
        <v>21</v>
      </c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</row>
    <row r="68" spans="1:28" ht="28.5">
      <c r="A68" s="32" t="s">
        <v>214</v>
      </c>
      <c r="B68" s="32" t="s">
        <v>273</v>
      </c>
      <c r="C68" s="37"/>
      <c r="D68" s="38">
        <v>8411121</v>
      </c>
      <c r="E68" s="38">
        <v>8411331</v>
      </c>
      <c r="F68" s="38">
        <v>8414021</v>
      </c>
      <c r="G68" s="38">
        <v>8414031</v>
      </c>
      <c r="H68" s="38">
        <v>8419019</v>
      </c>
      <c r="I68" s="38">
        <v>8821011</v>
      </c>
      <c r="J68" s="38">
        <v>8621021</v>
      </c>
      <c r="K68" s="38">
        <v>8623011</v>
      </c>
      <c r="L68" s="38">
        <v>8821111</v>
      </c>
      <c r="M68" s="38">
        <v>8821121</v>
      </c>
      <c r="N68" s="38">
        <v>8821131</v>
      </c>
      <c r="O68" s="32" t="s">
        <v>214</v>
      </c>
      <c r="P68" s="32" t="s">
        <v>273</v>
      </c>
      <c r="Q68" s="38">
        <v>881181</v>
      </c>
      <c r="R68" s="38">
        <v>881171</v>
      </c>
      <c r="S68" s="38">
        <v>8821191</v>
      </c>
      <c r="T68" s="38">
        <v>8821221</v>
      </c>
      <c r="U68" s="38">
        <v>8821231</v>
      </c>
      <c r="V68" s="38">
        <v>8821241</v>
      </c>
      <c r="W68" s="38">
        <v>8821291</v>
      </c>
      <c r="X68" s="38">
        <v>8899211</v>
      </c>
      <c r="Y68" s="38">
        <v>8899281</v>
      </c>
      <c r="Z68" s="38">
        <v>88903011</v>
      </c>
      <c r="AA68" s="38">
        <v>8904421</v>
      </c>
      <c r="AB68" s="38">
        <v>9101231</v>
      </c>
    </row>
    <row r="69" spans="1:28" ht="15.75" customHeight="1">
      <c r="A69" s="6" t="s">
        <v>360</v>
      </c>
      <c r="B69" s="7" t="s">
        <v>159</v>
      </c>
      <c r="C69" s="8">
        <f t="shared" si="0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6" t="s">
        <v>360</v>
      </c>
      <c r="P69" s="7" t="s">
        <v>159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</row>
    <row r="70" spans="1:28" ht="16.5" customHeight="1">
      <c r="A70" s="6" t="s">
        <v>361</v>
      </c>
      <c r="B70" s="7" t="s">
        <v>160</v>
      </c>
      <c r="C70" s="8">
        <f aca="true" t="shared" si="10" ref="C70:C101">D70+E70+F70+G70+H70+I70+J70+K70+L70+M70+N70+Q70+S70+T70+U70+V70+W70+X70+Y70+Z70+AA70+AB70</f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6" t="s">
        <v>361</v>
      </c>
      <c r="P70" s="7" t="s">
        <v>160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</row>
    <row r="71" spans="1:28" ht="17.25" customHeight="1">
      <c r="A71" s="6" t="s">
        <v>362</v>
      </c>
      <c r="B71" s="7" t="s">
        <v>161</v>
      </c>
      <c r="C71" s="8">
        <f t="shared" si="1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6" t="s">
        <v>362</v>
      </c>
      <c r="P71" s="7" t="s">
        <v>161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</row>
    <row r="72" spans="1:28" ht="18" customHeight="1">
      <c r="A72" s="6" t="s">
        <v>363</v>
      </c>
      <c r="B72" s="7" t="s">
        <v>162</v>
      </c>
      <c r="C72" s="8">
        <f t="shared" si="1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6" t="s">
        <v>363</v>
      </c>
      <c r="P72" s="7" t="s">
        <v>162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</row>
    <row r="73" spans="1:28" ht="20.25" customHeight="1">
      <c r="A73" s="6" t="s">
        <v>365</v>
      </c>
      <c r="B73" s="7" t="s">
        <v>163</v>
      </c>
      <c r="C73" s="8">
        <f t="shared" si="1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" t="s">
        <v>365</v>
      </c>
      <c r="P73" s="7" t="s">
        <v>163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</row>
    <row r="74" spans="1:28" ht="15.75" customHeight="1">
      <c r="A74" s="6" t="s">
        <v>366</v>
      </c>
      <c r="B74" s="7" t="s">
        <v>164</v>
      </c>
      <c r="C74" s="8">
        <f t="shared" si="10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6" t="s">
        <v>366</v>
      </c>
      <c r="P74" s="7" t="s">
        <v>164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</row>
    <row r="75" spans="1:28" ht="25.5">
      <c r="A75" s="6" t="s">
        <v>367</v>
      </c>
      <c r="B75" s="7" t="s">
        <v>165</v>
      </c>
      <c r="C75" s="8">
        <f t="shared" si="10"/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6" t="s">
        <v>367</v>
      </c>
      <c r="P75" s="7" t="s">
        <v>165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</row>
    <row r="76" spans="1:28" ht="18.75" customHeight="1">
      <c r="A76" s="6" t="s">
        <v>368</v>
      </c>
      <c r="B76" s="7" t="s">
        <v>166</v>
      </c>
      <c r="C76" s="8">
        <f t="shared" si="10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6" t="s">
        <v>368</v>
      </c>
      <c r="P76" s="7" t="s">
        <v>166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</row>
    <row r="77" spans="1:28" ht="18" customHeight="1">
      <c r="A77" s="6" t="s">
        <v>369</v>
      </c>
      <c r="B77" s="7" t="s">
        <v>167</v>
      </c>
      <c r="C77" s="8">
        <f t="shared" si="10"/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6" t="s">
        <v>369</v>
      </c>
      <c r="P77" s="7" t="s">
        <v>167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</row>
    <row r="78" spans="1:28" ht="18.75" customHeight="1">
      <c r="A78" s="6" t="s">
        <v>370</v>
      </c>
      <c r="B78" s="7" t="s">
        <v>168</v>
      </c>
      <c r="C78" s="8">
        <f t="shared" si="10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" t="s">
        <v>370</v>
      </c>
      <c r="P78" s="7" t="s">
        <v>168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</row>
    <row r="79" spans="1:28" ht="21.75" customHeight="1">
      <c r="A79" s="6" t="s">
        <v>372</v>
      </c>
      <c r="B79" s="7" t="s">
        <v>169</v>
      </c>
      <c r="C79" s="8">
        <f t="shared" si="10"/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6" t="s">
        <v>372</v>
      </c>
      <c r="P79" s="7" t="s">
        <v>169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</row>
    <row r="80" spans="1:28" ht="20.25" customHeight="1">
      <c r="A80" s="6" t="s">
        <v>373</v>
      </c>
      <c r="B80" s="7" t="s">
        <v>170</v>
      </c>
      <c r="C80" s="8">
        <f t="shared" si="10"/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6" t="s">
        <v>373</v>
      </c>
      <c r="P80" s="7" t="s">
        <v>170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</row>
    <row r="81" spans="1:28" ht="18" customHeight="1">
      <c r="A81" s="6" t="s">
        <v>374</v>
      </c>
      <c r="B81" s="7" t="s">
        <v>171</v>
      </c>
      <c r="C81" s="8">
        <f t="shared" si="10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6" t="s">
        <v>374</v>
      </c>
      <c r="P81" s="7" t="s">
        <v>171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</row>
    <row r="82" spans="1:28" ht="31.5" customHeight="1">
      <c r="A82" s="10" t="s">
        <v>375</v>
      </c>
      <c r="B82" s="11" t="s">
        <v>172</v>
      </c>
      <c r="C82" s="8">
        <f t="shared" si="10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0" t="s">
        <v>375</v>
      </c>
      <c r="P82" s="11" t="s">
        <v>172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</row>
    <row r="83" spans="1:28" ht="12.75">
      <c r="A83" s="6" t="s">
        <v>376</v>
      </c>
      <c r="B83" s="7" t="s">
        <v>173</v>
      </c>
      <c r="C83" s="8">
        <f t="shared" si="10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6" t="s">
        <v>376</v>
      </c>
      <c r="P83" s="7" t="s">
        <v>173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</row>
    <row r="84" spans="1:28" ht="12.75">
      <c r="A84" s="6"/>
      <c r="B84" s="7"/>
      <c r="C84" s="8">
        <f t="shared" si="10"/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/>
      <c r="P84" s="7"/>
      <c r="Q84" s="8"/>
      <c r="R84" s="8">
        <v>0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5.5">
      <c r="A85" s="6" t="s">
        <v>378</v>
      </c>
      <c r="B85" s="7" t="s">
        <v>174</v>
      </c>
      <c r="C85" s="8">
        <f t="shared" si="10"/>
        <v>136</v>
      </c>
      <c r="D85" s="8">
        <v>114</v>
      </c>
      <c r="E85" s="8">
        <v>0</v>
      </c>
      <c r="F85" s="8">
        <v>22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6" t="s">
        <v>378</v>
      </c>
      <c r="P85" s="7" t="s">
        <v>174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</row>
    <row r="86" spans="1:28" ht="21" customHeight="1">
      <c r="A86" s="6" t="s">
        <v>380</v>
      </c>
      <c r="B86" s="7" t="s">
        <v>175</v>
      </c>
      <c r="C86" s="8">
        <f t="shared" si="10"/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6" t="s">
        <v>380</v>
      </c>
      <c r="P86" s="7" t="s">
        <v>175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</row>
    <row r="87" spans="1:28" ht="25.5" customHeight="1">
      <c r="A87" s="10" t="s">
        <v>382</v>
      </c>
      <c r="B87" s="11" t="s">
        <v>176</v>
      </c>
      <c r="C87" s="8">
        <f t="shared" si="10"/>
        <v>136</v>
      </c>
      <c r="D87" s="12">
        <f>SUM(D85:D86)</f>
        <v>114</v>
      </c>
      <c r="E87" s="12">
        <v>0</v>
      </c>
      <c r="F87" s="12">
        <v>22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0" t="s">
        <v>382</v>
      </c>
      <c r="P87" s="11" t="s">
        <v>176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</row>
    <row r="88" spans="1:28" ht="25.5">
      <c r="A88" s="10" t="s">
        <v>383</v>
      </c>
      <c r="B88" s="11" t="s">
        <v>177</v>
      </c>
      <c r="C88" s="8">
        <f t="shared" si="10"/>
        <v>3460</v>
      </c>
      <c r="D88" s="12">
        <f>D52+D53+D87</f>
        <v>114</v>
      </c>
      <c r="E88" s="12">
        <f aca="true" t="shared" si="11" ref="E88:N88">E52+E53+E87</f>
        <v>0</v>
      </c>
      <c r="F88" s="12">
        <f t="shared" si="11"/>
        <v>22</v>
      </c>
      <c r="G88" s="12">
        <f t="shared" si="11"/>
        <v>3324</v>
      </c>
      <c r="H88" s="12">
        <f t="shared" si="11"/>
        <v>0</v>
      </c>
      <c r="I88" s="12">
        <f t="shared" si="11"/>
        <v>0</v>
      </c>
      <c r="J88" s="12">
        <f t="shared" si="11"/>
        <v>0</v>
      </c>
      <c r="K88" s="12">
        <f t="shared" si="11"/>
        <v>0</v>
      </c>
      <c r="L88" s="12">
        <f t="shared" si="11"/>
        <v>0</v>
      </c>
      <c r="M88" s="12">
        <f t="shared" si="11"/>
        <v>0</v>
      </c>
      <c r="N88" s="12">
        <f t="shared" si="11"/>
        <v>0</v>
      </c>
      <c r="O88" s="10" t="s">
        <v>383</v>
      </c>
      <c r="P88" s="11" t="s">
        <v>177</v>
      </c>
      <c r="Q88" s="12">
        <f>Q52+Q53+Q87</f>
        <v>0</v>
      </c>
      <c r="R88" s="12">
        <v>0</v>
      </c>
      <c r="S88" s="12">
        <f aca="true" t="shared" si="12" ref="S88:AB88">S52+S53+S87</f>
        <v>0</v>
      </c>
      <c r="T88" s="12">
        <f t="shared" si="12"/>
        <v>0</v>
      </c>
      <c r="U88" s="12">
        <f t="shared" si="12"/>
        <v>0</v>
      </c>
      <c r="V88" s="12">
        <f t="shared" si="12"/>
        <v>0</v>
      </c>
      <c r="W88" s="12">
        <f t="shared" si="12"/>
        <v>0</v>
      </c>
      <c r="X88" s="12">
        <f t="shared" si="12"/>
        <v>0</v>
      </c>
      <c r="Y88" s="12">
        <f t="shared" si="12"/>
        <v>0</v>
      </c>
      <c r="Z88" s="12">
        <f t="shared" si="12"/>
        <v>0</v>
      </c>
      <c r="AA88" s="12">
        <f t="shared" si="12"/>
        <v>0</v>
      </c>
      <c r="AB88" s="12">
        <f t="shared" si="12"/>
        <v>0</v>
      </c>
    </row>
    <row r="89" spans="1:28" ht="30.75" customHeight="1">
      <c r="A89" s="10" t="s">
        <v>384</v>
      </c>
      <c r="B89" s="11" t="s">
        <v>178</v>
      </c>
      <c r="C89" s="8">
        <f t="shared" si="10"/>
        <v>22347</v>
      </c>
      <c r="D89" s="12">
        <f>D51+D88</f>
        <v>4849</v>
      </c>
      <c r="E89" s="12">
        <f aca="true" t="shared" si="13" ref="E89:N89">E51+E88</f>
        <v>23</v>
      </c>
      <c r="F89" s="12">
        <f t="shared" si="13"/>
        <v>480</v>
      </c>
      <c r="G89" s="12">
        <f t="shared" si="13"/>
        <v>5978</v>
      </c>
      <c r="H89" s="12">
        <f t="shared" si="13"/>
        <v>3327</v>
      </c>
      <c r="I89" s="12">
        <f t="shared" si="13"/>
        <v>23</v>
      </c>
      <c r="J89" s="12">
        <f t="shared" si="13"/>
        <v>123</v>
      </c>
      <c r="K89" s="12">
        <f t="shared" si="13"/>
        <v>97</v>
      </c>
      <c r="L89" s="12">
        <f t="shared" si="13"/>
        <v>2092</v>
      </c>
      <c r="M89" s="12">
        <f t="shared" si="13"/>
        <v>37</v>
      </c>
      <c r="N89" s="12">
        <f t="shared" si="13"/>
        <v>947</v>
      </c>
      <c r="O89" s="10" t="s">
        <v>384</v>
      </c>
      <c r="P89" s="11" t="s">
        <v>178</v>
      </c>
      <c r="Q89" s="12">
        <f aca="true" t="shared" si="14" ref="Q89:AB89">Q51+Q88</f>
        <v>50</v>
      </c>
      <c r="R89" s="12">
        <f t="shared" si="14"/>
        <v>200</v>
      </c>
      <c r="S89" s="12">
        <f t="shared" si="14"/>
        <v>10</v>
      </c>
      <c r="T89" s="12">
        <f t="shared" si="14"/>
        <v>67</v>
      </c>
      <c r="U89" s="12">
        <f t="shared" si="14"/>
        <v>30</v>
      </c>
      <c r="V89" s="12">
        <f t="shared" si="14"/>
        <v>5</v>
      </c>
      <c r="W89" s="12">
        <f t="shared" si="14"/>
        <v>27</v>
      </c>
      <c r="X89" s="12">
        <f t="shared" si="14"/>
        <v>709</v>
      </c>
      <c r="Y89" s="12">
        <f t="shared" si="14"/>
        <v>1773</v>
      </c>
      <c r="Z89" s="12">
        <f t="shared" si="14"/>
        <v>70</v>
      </c>
      <c r="AA89" s="12">
        <f t="shared" si="14"/>
        <v>1499</v>
      </c>
      <c r="AB89" s="12">
        <f t="shared" si="14"/>
        <v>131</v>
      </c>
    </row>
    <row r="90" spans="1:28" ht="20.25" customHeight="1">
      <c r="A90" s="6" t="s">
        <v>385</v>
      </c>
      <c r="B90" s="7" t="s">
        <v>179</v>
      </c>
      <c r="C90" s="8">
        <f t="shared" si="10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6" t="s">
        <v>385</v>
      </c>
      <c r="P90" s="7" t="s">
        <v>179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</row>
    <row r="91" spans="1:28" ht="15.75" customHeight="1">
      <c r="A91" s="6" t="s">
        <v>387</v>
      </c>
      <c r="B91" s="7" t="s">
        <v>180</v>
      </c>
      <c r="C91" s="8">
        <f t="shared" si="10"/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6" t="s">
        <v>387</v>
      </c>
      <c r="P91" s="7" t="s">
        <v>180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</row>
    <row r="92" spans="1:28" ht="21.75" customHeight="1">
      <c r="A92" s="6" t="s">
        <v>388</v>
      </c>
      <c r="B92" s="7" t="s">
        <v>181</v>
      </c>
      <c r="C92" s="8">
        <f t="shared" si="10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6" t="s">
        <v>388</v>
      </c>
      <c r="P92" s="7" t="s">
        <v>181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</row>
    <row r="93" spans="1:28" ht="21" customHeight="1">
      <c r="A93" s="10" t="s">
        <v>389</v>
      </c>
      <c r="B93" s="11" t="s">
        <v>182</v>
      </c>
      <c r="C93" s="8">
        <f t="shared" si="10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0" t="s">
        <v>389</v>
      </c>
      <c r="P93" s="11" t="s">
        <v>182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</row>
    <row r="94" spans="1:28" ht="12.75">
      <c r="A94" s="10" t="s">
        <v>390</v>
      </c>
      <c r="B94" s="11" t="s">
        <v>183</v>
      </c>
      <c r="C94" s="42">
        <f>D94+E94+F94+G94+H94+I94+J94+K94+L94+M94+N94+Q94+S94+T94+U94+V94+W94+X94+Y94+Z94+AA94+AB94+R94</f>
        <v>22547</v>
      </c>
      <c r="D94" s="12">
        <f>D89+D93</f>
        <v>4849</v>
      </c>
      <c r="E94" s="12">
        <f aca="true" t="shared" si="15" ref="E94:N94">E89+E93</f>
        <v>23</v>
      </c>
      <c r="F94" s="12">
        <f t="shared" si="15"/>
        <v>480</v>
      </c>
      <c r="G94" s="12">
        <f t="shared" si="15"/>
        <v>5978</v>
      </c>
      <c r="H94" s="12">
        <f t="shared" si="15"/>
        <v>3327</v>
      </c>
      <c r="I94" s="12">
        <f t="shared" si="15"/>
        <v>23</v>
      </c>
      <c r="J94" s="12">
        <f t="shared" si="15"/>
        <v>123</v>
      </c>
      <c r="K94" s="12">
        <f t="shared" si="15"/>
        <v>97</v>
      </c>
      <c r="L94" s="12">
        <f t="shared" si="15"/>
        <v>2092</v>
      </c>
      <c r="M94" s="12">
        <f t="shared" si="15"/>
        <v>37</v>
      </c>
      <c r="N94" s="12">
        <f t="shared" si="15"/>
        <v>947</v>
      </c>
      <c r="O94" s="10" t="s">
        <v>390</v>
      </c>
      <c r="P94" s="11" t="s">
        <v>183</v>
      </c>
      <c r="Q94" s="12">
        <f aca="true" t="shared" si="16" ref="Q94:AB94">Q89+Q93</f>
        <v>50</v>
      </c>
      <c r="R94" s="12">
        <f t="shared" si="16"/>
        <v>200</v>
      </c>
      <c r="S94" s="12">
        <f t="shared" si="16"/>
        <v>10</v>
      </c>
      <c r="T94" s="12">
        <f t="shared" si="16"/>
        <v>67</v>
      </c>
      <c r="U94" s="12">
        <f t="shared" si="16"/>
        <v>30</v>
      </c>
      <c r="V94" s="12">
        <f t="shared" si="16"/>
        <v>5</v>
      </c>
      <c r="W94" s="12">
        <f t="shared" si="16"/>
        <v>27</v>
      </c>
      <c r="X94" s="12">
        <f t="shared" si="16"/>
        <v>709</v>
      </c>
      <c r="Y94" s="12">
        <f t="shared" si="16"/>
        <v>1773</v>
      </c>
      <c r="Z94" s="12">
        <f t="shared" si="16"/>
        <v>70</v>
      </c>
      <c r="AA94" s="12">
        <f t="shared" si="16"/>
        <v>1499</v>
      </c>
      <c r="AB94" s="12">
        <f t="shared" si="16"/>
        <v>131</v>
      </c>
    </row>
    <row r="95" spans="1:28" ht="12" customHeight="1">
      <c r="A95" s="6" t="s">
        <v>184</v>
      </c>
      <c r="B95" s="7" t="s">
        <v>185</v>
      </c>
      <c r="C95" s="8">
        <f t="shared" si="10"/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6" t="s">
        <v>184</v>
      </c>
      <c r="P95" s="7" t="s">
        <v>185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2.75">
      <c r="A96" s="6" t="s">
        <v>391</v>
      </c>
      <c r="B96" s="7" t="s">
        <v>186</v>
      </c>
      <c r="C96" s="8">
        <f t="shared" si="10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6" t="s">
        <v>391</v>
      </c>
      <c r="P96" s="7" t="s">
        <v>186</v>
      </c>
      <c r="Q96" s="8">
        <v>0</v>
      </c>
      <c r="R96" s="8"/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</row>
    <row r="97" spans="1:28" ht="12.75">
      <c r="A97" s="6" t="s">
        <v>392</v>
      </c>
      <c r="B97" s="7" t="s">
        <v>187</v>
      </c>
      <c r="C97" s="8">
        <f t="shared" si="10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6" t="s">
        <v>392</v>
      </c>
      <c r="P97" s="7" t="s">
        <v>187</v>
      </c>
      <c r="Q97" s="8">
        <v>0</v>
      </c>
      <c r="R97" s="8"/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</row>
    <row r="98" spans="1:28" ht="12.75">
      <c r="A98" s="6" t="s">
        <v>613</v>
      </c>
      <c r="B98" s="7" t="s">
        <v>188</v>
      </c>
      <c r="C98" s="8">
        <f t="shared" si="10"/>
        <v>552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434</v>
      </c>
      <c r="L98" s="8">
        <v>16</v>
      </c>
      <c r="M98" s="8">
        <v>1</v>
      </c>
      <c r="N98" s="8">
        <v>22</v>
      </c>
      <c r="O98" s="6" t="s">
        <v>613</v>
      </c>
      <c r="P98" s="7" t="s">
        <v>188</v>
      </c>
      <c r="Q98" s="8">
        <v>1</v>
      </c>
      <c r="R98" s="8"/>
      <c r="S98" s="8">
        <v>1</v>
      </c>
      <c r="T98" s="8">
        <v>8</v>
      </c>
      <c r="U98" s="8">
        <v>1</v>
      </c>
      <c r="V98" s="8">
        <v>1</v>
      </c>
      <c r="W98" s="8">
        <v>1</v>
      </c>
      <c r="X98" s="8">
        <v>8</v>
      </c>
      <c r="Y98" s="8">
        <v>0</v>
      </c>
      <c r="Z98" s="8">
        <v>0</v>
      </c>
      <c r="AA98" s="8">
        <v>0</v>
      </c>
      <c r="AB98" s="8">
        <v>58</v>
      </c>
    </row>
    <row r="99" spans="1:28" ht="12.75">
      <c r="A99" s="6" t="s">
        <v>615</v>
      </c>
      <c r="B99" s="7" t="s">
        <v>189</v>
      </c>
      <c r="C99" s="8">
        <f t="shared" si="10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6" t="s">
        <v>615</v>
      </c>
      <c r="P99" s="7" t="s">
        <v>189</v>
      </c>
      <c r="Q99" s="8">
        <v>0</v>
      </c>
      <c r="R99" s="8"/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</row>
    <row r="100" spans="1:28" ht="12.75">
      <c r="A100" s="6" t="s">
        <v>617</v>
      </c>
      <c r="B100" s="7" t="s">
        <v>190</v>
      </c>
      <c r="C100" s="8">
        <f t="shared" si="10"/>
        <v>524.3000000000001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1">
        <v>13.9</v>
      </c>
      <c r="M100" s="8">
        <v>18</v>
      </c>
      <c r="N100" s="21">
        <v>4.7</v>
      </c>
      <c r="O100" s="6" t="s">
        <v>617</v>
      </c>
      <c r="P100" s="7" t="s">
        <v>190</v>
      </c>
      <c r="Q100" s="21">
        <v>6.2</v>
      </c>
      <c r="R100" s="21"/>
      <c r="S100" s="8">
        <v>10</v>
      </c>
      <c r="T100" s="21">
        <v>7.1</v>
      </c>
      <c r="U100" s="8">
        <v>15</v>
      </c>
      <c r="V100" s="8">
        <v>5</v>
      </c>
      <c r="W100" s="21">
        <v>1.2</v>
      </c>
      <c r="X100" s="8">
        <v>8</v>
      </c>
      <c r="Y100" s="8">
        <v>434</v>
      </c>
      <c r="Z100" s="8">
        <v>0</v>
      </c>
      <c r="AA100" s="21">
        <v>1.2</v>
      </c>
      <c r="AB100" s="8">
        <v>0</v>
      </c>
    </row>
    <row r="101" spans="1:28" ht="12.75">
      <c r="A101" s="6" t="s">
        <v>619</v>
      </c>
      <c r="B101" s="7" t="s">
        <v>191</v>
      </c>
      <c r="C101" s="8">
        <f t="shared" si="10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6" t="s">
        <v>619</v>
      </c>
      <c r="P101" s="7" t="s">
        <v>191</v>
      </c>
      <c r="Q101" s="8">
        <v>0</v>
      </c>
      <c r="R101" s="8"/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</row>
    <row r="102" spans="1:28" ht="12.75">
      <c r="A102" s="69">
        <v>19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>
        <v>22</v>
      </c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</row>
  </sheetData>
  <mergeCells count="10">
    <mergeCell ref="A32:N32"/>
    <mergeCell ref="A67:N67"/>
    <mergeCell ref="A102:N102"/>
    <mergeCell ref="O32:AB32"/>
    <mergeCell ref="O67:AB67"/>
    <mergeCell ref="O102:AB102"/>
    <mergeCell ref="AA1:AB1"/>
    <mergeCell ref="O1:Z1"/>
    <mergeCell ref="A1:L1"/>
    <mergeCell ref="M1:N1"/>
  </mergeCells>
  <printOptions/>
  <pageMargins left="0.75" right="0.75" top="1" bottom="1" header="0.5" footer="0.5"/>
  <pageSetup horizontalDpi="600" verticalDpi="600" orientation="landscape" paperSize="9" scale="58" r:id="rId1"/>
  <rowBreaks count="2" manualBreakCount="2">
    <brk id="32" max="255" man="1"/>
    <brk id="67" max="255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2" sqref="A32:F32"/>
    </sheetView>
  </sheetViews>
  <sheetFormatPr defaultColWidth="9.140625" defaultRowHeight="12.75"/>
  <cols>
    <col min="2" max="2" width="73.421875" style="0" customWidth="1"/>
    <col min="4" max="4" width="11.7109375" style="0" customWidth="1"/>
    <col min="6" max="6" width="13.7109375" style="0" bestFit="1" customWidth="1"/>
  </cols>
  <sheetData>
    <row r="1" spans="5:6" ht="12.75">
      <c r="E1" s="52" t="s">
        <v>247</v>
      </c>
      <c r="F1" s="52"/>
    </row>
    <row r="2" spans="1:6" ht="21" customHeight="1">
      <c r="A2" s="73" t="s">
        <v>246</v>
      </c>
      <c r="B2" s="74"/>
      <c r="C2" s="74"/>
      <c r="D2" s="74"/>
      <c r="E2" s="74"/>
      <c r="F2" s="75"/>
    </row>
    <row r="3" spans="1:6" ht="45">
      <c r="A3" s="39" t="s">
        <v>214</v>
      </c>
      <c r="B3" s="39" t="s">
        <v>273</v>
      </c>
      <c r="C3" s="23" t="s">
        <v>274</v>
      </c>
      <c r="D3" s="23" t="s">
        <v>275</v>
      </c>
      <c r="E3" s="23" t="s">
        <v>245</v>
      </c>
      <c r="F3" s="23" t="s">
        <v>244</v>
      </c>
    </row>
    <row r="4" spans="1:6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30">
        <v>6</v>
      </c>
    </row>
    <row r="5" spans="1:6" ht="12.75">
      <c r="A5" s="10" t="s">
        <v>277</v>
      </c>
      <c r="B5" s="11" t="s">
        <v>216</v>
      </c>
      <c r="C5" s="12">
        <v>0</v>
      </c>
      <c r="D5" s="12">
        <v>0</v>
      </c>
      <c r="E5" s="12">
        <v>0</v>
      </c>
      <c r="F5" s="9">
        <v>0</v>
      </c>
    </row>
    <row r="6" spans="1:6" ht="12.75">
      <c r="A6" s="10" t="s">
        <v>279</v>
      </c>
      <c r="B6" s="11" t="s">
        <v>217</v>
      </c>
      <c r="C6" s="12">
        <v>0</v>
      </c>
      <c r="D6" s="12">
        <v>0</v>
      </c>
      <c r="E6" s="12">
        <v>0</v>
      </c>
      <c r="F6" s="9">
        <v>0</v>
      </c>
    </row>
    <row r="7" spans="1:6" ht="12.75">
      <c r="A7" s="6" t="s">
        <v>281</v>
      </c>
      <c r="B7" s="7" t="s">
        <v>218</v>
      </c>
      <c r="C7" s="8">
        <v>909</v>
      </c>
      <c r="D7" s="8">
        <v>909</v>
      </c>
      <c r="E7" s="8">
        <v>159</v>
      </c>
      <c r="F7" s="9">
        <f>E7/D7</f>
        <v>0.17491749174917492</v>
      </c>
    </row>
    <row r="8" spans="1:6" ht="12.75">
      <c r="A8" s="6" t="s">
        <v>282</v>
      </c>
      <c r="B8" s="7" t="s">
        <v>219</v>
      </c>
      <c r="C8" s="8">
        <v>0</v>
      </c>
      <c r="D8" s="8">
        <v>0</v>
      </c>
      <c r="E8" s="8">
        <v>0</v>
      </c>
      <c r="F8" s="9">
        <v>0</v>
      </c>
    </row>
    <row r="9" spans="1:6" ht="12.75">
      <c r="A9" s="6" t="s">
        <v>283</v>
      </c>
      <c r="B9" s="7" t="s">
        <v>222</v>
      </c>
      <c r="C9" s="8">
        <v>0</v>
      </c>
      <c r="D9" s="8">
        <v>0</v>
      </c>
      <c r="E9" s="8">
        <v>5</v>
      </c>
      <c r="F9" s="9">
        <v>0</v>
      </c>
    </row>
    <row r="10" spans="1:6" ht="12.75">
      <c r="A10" s="10" t="s">
        <v>284</v>
      </c>
      <c r="B10" s="11" t="s">
        <v>223</v>
      </c>
      <c r="C10" s="12">
        <v>909</v>
      </c>
      <c r="D10" s="12">
        <v>909</v>
      </c>
      <c r="E10" s="12">
        <f>SUM(E7:E9)</f>
        <v>164</v>
      </c>
      <c r="F10" s="40">
        <f>E10/D10</f>
        <v>0.18041804180418042</v>
      </c>
    </row>
    <row r="11" spans="1:6" ht="12.75">
      <c r="A11" s="6" t="s">
        <v>286</v>
      </c>
      <c r="B11" s="7" t="s">
        <v>224</v>
      </c>
      <c r="C11" s="8">
        <v>0</v>
      </c>
      <c r="D11" s="8">
        <v>0</v>
      </c>
      <c r="E11" s="8">
        <v>0</v>
      </c>
      <c r="F11" s="9">
        <v>0</v>
      </c>
    </row>
    <row r="12" spans="1:6" ht="12.75">
      <c r="A12" s="6" t="s">
        <v>287</v>
      </c>
      <c r="B12" s="7" t="s">
        <v>225</v>
      </c>
      <c r="C12" s="8">
        <v>0</v>
      </c>
      <c r="D12" s="8">
        <v>0</v>
      </c>
      <c r="E12" s="8">
        <v>0</v>
      </c>
      <c r="F12" s="9">
        <v>0</v>
      </c>
    </row>
    <row r="13" spans="1:6" ht="12.75">
      <c r="A13" s="6" t="s">
        <v>289</v>
      </c>
      <c r="B13" s="7" t="s">
        <v>226</v>
      </c>
      <c r="C13" s="8">
        <v>0</v>
      </c>
      <c r="D13" s="8">
        <v>0</v>
      </c>
      <c r="E13" s="8">
        <v>0</v>
      </c>
      <c r="F13" s="9">
        <v>0</v>
      </c>
    </row>
    <row r="14" spans="1:6" ht="12.75">
      <c r="A14" s="6" t="s">
        <v>290</v>
      </c>
      <c r="B14" s="7" t="s">
        <v>227</v>
      </c>
      <c r="C14" s="8">
        <v>573</v>
      </c>
      <c r="D14" s="8">
        <v>573</v>
      </c>
      <c r="E14" s="8">
        <v>563</v>
      </c>
      <c r="F14" s="9">
        <f>E14/D14</f>
        <v>0.9825479930191972</v>
      </c>
    </row>
    <row r="15" spans="1:6" ht="12.75">
      <c r="A15" s="6" t="s">
        <v>291</v>
      </c>
      <c r="B15" s="7" t="s">
        <v>228</v>
      </c>
      <c r="C15" s="8">
        <v>0</v>
      </c>
      <c r="D15" s="8">
        <v>0</v>
      </c>
      <c r="E15" s="8">
        <v>0</v>
      </c>
      <c r="F15" s="9">
        <v>0</v>
      </c>
    </row>
    <row r="16" spans="1:6" ht="12.75">
      <c r="A16" s="6" t="s">
        <v>292</v>
      </c>
      <c r="B16" s="7" t="s">
        <v>229</v>
      </c>
      <c r="C16" s="8">
        <v>0</v>
      </c>
      <c r="D16" s="8">
        <v>0</v>
      </c>
      <c r="E16" s="8">
        <v>0</v>
      </c>
      <c r="F16" s="9">
        <v>0</v>
      </c>
    </row>
    <row r="17" spans="1:6" ht="12.75">
      <c r="A17" s="6" t="s">
        <v>293</v>
      </c>
      <c r="B17" s="7" t="s">
        <v>230</v>
      </c>
      <c r="C17" s="8">
        <v>1078</v>
      </c>
      <c r="D17" s="8">
        <v>1078</v>
      </c>
      <c r="E17" s="8">
        <v>527</v>
      </c>
      <c r="F17" s="9">
        <f>E17/D17</f>
        <v>0.48886827458256027</v>
      </c>
    </row>
    <row r="18" spans="1:6" ht="12.75">
      <c r="A18" s="6" t="s">
        <v>294</v>
      </c>
      <c r="B18" s="7" t="s">
        <v>231</v>
      </c>
      <c r="C18" s="8">
        <v>0</v>
      </c>
      <c r="D18" s="8">
        <v>0</v>
      </c>
      <c r="E18" s="8">
        <v>0</v>
      </c>
      <c r="F18" s="9">
        <v>0</v>
      </c>
    </row>
    <row r="19" spans="1:6" ht="12.75">
      <c r="A19" s="6" t="s">
        <v>295</v>
      </c>
      <c r="B19" s="7" t="s">
        <v>232</v>
      </c>
      <c r="C19" s="8">
        <v>0</v>
      </c>
      <c r="D19" s="8">
        <v>0</v>
      </c>
      <c r="E19" s="8">
        <v>0</v>
      </c>
      <c r="F19" s="9">
        <v>0</v>
      </c>
    </row>
    <row r="20" spans="1:6" ht="12.75">
      <c r="A20" s="6" t="s">
        <v>296</v>
      </c>
      <c r="B20" s="7" t="s">
        <v>233</v>
      </c>
      <c r="C20" s="8">
        <v>0</v>
      </c>
      <c r="D20" s="8">
        <v>0</v>
      </c>
      <c r="E20" s="8">
        <v>0</v>
      </c>
      <c r="F20" s="9">
        <v>0</v>
      </c>
    </row>
    <row r="21" spans="1:6" ht="12.75">
      <c r="A21" s="10" t="s">
        <v>297</v>
      </c>
      <c r="B21" s="11" t="s">
        <v>234</v>
      </c>
      <c r="C21" s="12">
        <v>1651</v>
      </c>
      <c r="D21" s="12">
        <v>1651</v>
      </c>
      <c r="E21" s="12">
        <f>SUM(E11:E20)</f>
        <v>1090</v>
      </c>
      <c r="F21" s="40">
        <f>E21/D21</f>
        <v>0.660205935796487</v>
      </c>
    </row>
    <row r="22" spans="1:6" ht="12.75">
      <c r="A22" s="10" t="s">
        <v>299</v>
      </c>
      <c r="B22" s="11" t="s">
        <v>235</v>
      </c>
      <c r="C22" s="12">
        <v>20</v>
      </c>
      <c r="D22" s="12">
        <v>20</v>
      </c>
      <c r="E22" s="12">
        <v>44</v>
      </c>
      <c r="F22" s="40">
        <f>E22/D22</f>
        <v>2.2</v>
      </c>
    </row>
    <row r="23" spans="1:6" ht="12.75">
      <c r="A23" s="6" t="s">
        <v>301</v>
      </c>
      <c r="B23" s="7" t="s">
        <v>236</v>
      </c>
      <c r="C23" s="8">
        <v>0</v>
      </c>
      <c r="D23" s="8">
        <v>0</v>
      </c>
      <c r="E23" s="8">
        <v>0</v>
      </c>
      <c r="F23" s="9">
        <v>0</v>
      </c>
    </row>
    <row r="24" spans="1:6" ht="12.75">
      <c r="A24" s="6" t="s">
        <v>302</v>
      </c>
      <c r="B24" s="7" t="s">
        <v>237</v>
      </c>
      <c r="C24" s="8">
        <v>0</v>
      </c>
      <c r="D24" s="8">
        <v>0</v>
      </c>
      <c r="E24" s="8">
        <v>0</v>
      </c>
      <c r="F24" s="9">
        <v>0</v>
      </c>
    </row>
    <row r="25" spans="1:6" ht="12.75">
      <c r="A25" s="6" t="s">
        <v>303</v>
      </c>
      <c r="B25" s="7" t="s">
        <v>238</v>
      </c>
      <c r="C25" s="8">
        <v>0</v>
      </c>
      <c r="D25" s="8">
        <v>0</v>
      </c>
      <c r="E25" s="8">
        <v>0</v>
      </c>
      <c r="F25" s="9">
        <v>0</v>
      </c>
    </row>
    <row r="26" spans="1:6" ht="12.75">
      <c r="A26" s="6" t="s">
        <v>304</v>
      </c>
      <c r="B26" s="7" t="s">
        <v>239</v>
      </c>
      <c r="C26" s="8">
        <v>0</v>
      </c>
      <c r="D26" s="8">
        <v>0</v>
      </c>
      <c r="E26" s="8">
        <v>0</v>
      </c>
      <c r="F26" s="9">
        <v>0</v>
      </c>
    </row>
    <row r="27" spans="1:6" ht="12.75">
      <c r="A27" s="6" t="s">
        <v>305</v>
      </c>
      <c r="B27" s="7" t="s">
        <v>240</v>
      </c>
      <c r="C27" s="8">
        <v>0</v>
      </c>
      <c r="D27" s="8">
        <v>0</v>
      </c>
      <c r="E27" s="8">
        <v>0</v>
      </c>
      <c r="F27" s="9">
        <v>0</v>
      </c>
    </row>
    <row r="28" spans="1:6" ht="12.75">
      <c r="A28" s="10" t="s">
        <v>307</v>
      </c>
      <c r="B28" s="11" t="s">
        <v>241</v>
      </c>
      <c r="C28" s="12">
        <v>0</v>
      </c>
      <c r="D28" s="12">
        <v>0</v>
      </c>
      <c r="E28" s="12">
        <v>0</v>
      </c>
      <c r="F28" s="9">
        <v>0</v>
      </c>
    </row>
    <row r="29" spans="1:6" ht="12.75">
      <c r="A29" s="10" t="s">
        <v>309</v>
      </c>
      <c r="B29" s="11" t="s">
        <v>242</v>
      </c>
      <c r="C29" s="12">
        <v>0</v>
      </c>
      <c r="D29" s="12">
        <v>0</v>
      </c>
      <c r="E29" s="12">
        <v>0</v>
      </c>
      <c r="F29" s="9">
        <v>0</v>
      </c>
    </row>
    <row r="30" spans="1:6" ht="12.75">
      <c r="A30" s="10" t="s">
        <v>310</v>
      </c>
      <c r="B30" s="11" t="s">
        <v>243</v>
      </c>
      <c r="C30" s="12">
        <v>2580</v>
      </c>
      <c r="D30" s="12">
        <v>2580</v>
      </c>
      <c r="E30" s="12">
        <f>E10+E21+E22</f>
        <v>1298</v>
      </c>
      <c r="F30" s="40">
        <f>E30/D30</f>
        <v>0.5031007751937985</v>
      </c>
    </row>
    <row r="32" spans="1:6" ht="12.75">
      <c r="A32" s="52">
        <v>23</v>
      </c>
      <c r="B32" s="52"/>
      <c r="C32" s="52"/>
      <c r="D32" s="52"/>
      <c r="E32" s="52"/>
      <c r="F32" s="52"/>
    </row>
  </sheetData>
  <mergeCells count="3">
    <mergeCell ref="E1:F1"/>
    <mergeCell ref="A2:F2"/>
    <mergeCell ref="A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9" sqref="A29:F29"/>
    </sheetView>
  </sheetViews>
  <sheetFormatPr defaultColWidth="9.140625" defaultRowHeight="12.75"/>
  <cols>
    <col min="2" max="2" width="60.8515625" style="0" customWidth="1"/>
    <col min="3" max="3" width="12.28125" style="0" customWidth="1"/>
    <col min="4" max="4" width="12.7109375" style="0" customWidth="1"/>
    <col min="5" max="5" width="10.57421875" style="0" customWidth="1"/>
    <col min="6" max="6" width="11.421875" style="0" customWidth="1"/>
  </cols>
  <sheetData>
    <row r="1" spans="5:6" ht="12.75">
      <c r="E1" s="57" t="s">
        <v>640</v>
      </c>
      <c r="F1" s="57"/>
    </row>
    <row r="2" spans="1:6" ht="23.25" customHeight="1">
      <c r="A2" s="73" t="s">
        <v>271</v>
      </c>
      <c r="B2" s="74"/>
      <c r="C2" s="74"/>
      <c r="D2" s="74"/>
      <c r="E2" s="74"/>
      <c r="F2" s="75"/>
    </row>
    <row r="3" spans="1:6" ht="30">
      <c r="A3" s="23" t="s">
        <v>214</v>
      </c>
      <c r="B3" s="23" t="s">
        <v>273</v>
      </c>
      <c r="C3" s="23" t="s">
        <v>274</v>
      </c>
      <c r="D3" s="23" t="s">
        <v>275</v>
      </c>
      <c r="E3" s="23" t="s">
        <v>276</v>
      </c>
      <c r="F3" s="23" t="s">
        <v>272</v>
      </c>
    </row>
    <row r="4" spans="1:6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</row>
    <row r="5" spans="1:6" ht="12.75">
      <c r="A5" s="6" t="s">
        <v>277</v>
      </c>
      <c r="B5" s="7" t="s">
        <v>248</v>
      </c>
      <c r="C5" s="17">
        <v>0</v>
      </c>
      <c r="D5" s="17">
        <v>0</v>
      </c>
      <c r="E5" s="17">
        <v>0</v>
      </c>
      <c r="F5" s="18">
        <v>0</v>
      </c>
    </row>
    <row r="6" spans="1:6" ht="12.75">
      <c r="A6" s="6" t="s">
        <v>279</v>
      </c>
      <c r="B6" s="7" t="s">
        <v>249</v>
      </c>
      <c r="C6" s="17">
        <v>0</v>
      </c>
      <c r="D6" s="17">
        <v>0</v>
      </c>
      <c r="E6" s="17">
        <v>0</v>
      </c>
      <c r="F6" s="18">
        <v>0</v>
      </c>
    </row>
    <row r="7" spans="1:6" ht="12.75">
      <c r="A7" s="6" t="s">
        <v>281</v>
      </c>
      <c r="B7" s="7" t="s">
        <v>250</v>
      </c>
      <c r="C7" s="17">
        <v>20</v>
      </c>
      <c r="D7" s="17">
        <v>20</v>
      </c>
      <c r="E7" s="17">
        <v>0</v>
      </c>
      <c r="F7" s="18">
        <v>0</v>
      </c>
    </row>
    <row r="8" spans="1:6" ht="12.75">
      <c r="A8" s="6" t="s">
        <v>282</v>
      </c>
      <c r="B8" s="7" t="s">
        <v>251</v>
      </c>
      <c r="C8" s="17">
        <v>50</v>
      </c>
      <c r="D8" s="17">
        <v>50</v>
      </c>
      <c r="E8" s="17">
        <v>0</v>
      </c>
      <c r="F8" s="18">
        <f>E7/D7</f>
        <v>0</v>
      </c>
    </row>
    <row r="9" spans="1:6" ht="12.75">
      <c r="A9" s="6" t="s">
        <v>283</v>
      </c>
      <c r="B9" s="7" t="s">
        <v>252</v>
      </c>
      <c r="C9" s="17">
        <v>450</v>
      </c>
      <c r="D9" s="17">
        <v>450</v>
      </c>
      <c r="E9" s="17">
        <v>197</v>
      </c>
      <c r="F9" s="18">
        <f>E9/D9</f>
        <v>0.43777777777777777</v>
      </c>
    </row>
    <row r="10" spans="1:6" ht="12.75">
      <c r="A10" s="6" t="s">
        <v>284</v>
      </c>
      <c r="B10" s="7" t="s">
        <v>253</v>
      </c>
      <c r="C10" s="17">
        <v>450</v>
      </c>
      <c r="D10" s="17">
        <v>425</v>
      </c>
      <c r="E10" s="17">
        <v>0</v>
      </c>
      <c r="F10" s="18">
        <v>0</v>
      </c>
    </row>
    <row r="11" spans="1:6" ht="25.5">
      <c r="A11" s="6" t="s">
        <v>286</v>
      </c>
      <c r="B11" s="7" t="s">
        <v>254</v>
      </c>
      <c r="C11" s="17">
        <v>0</v>
      </c>
      <c r="D11" s="17">
        <v>25</v>
      </c>
      <c r="E11" s="17">
        <v>0</v>
      </c>
      <c r="F11" s="18">
        <v>0</v>
      </c>
    </row>
    <row r="12" spans="1:6" ht="12.75">
      <c r="A12" s="6" t="s">
        <v>287</v>
      </c>
      <c r="B12" s="7" t="s">
        <v>255</v>
      </c>
      <c r="C12" s="17">
        <v>753</v>
      </c>
      <c r="D12" s="17">
        <v>753</v>
      </c>
      <c r="E12" s="17">
        <v>470</v>
      </c>
      <c r="F12" s="18">
        <f>E12/D12</f>
        <v>0.6241699867197875</v>
      </c>
    </row>
    <row r="13" spans="1:6" ht="12.75">
      <c r="A13" s="6" t="s">
        <v>289</v>
      </c>
      <c r="B13" s="7" t="s">
        <v>256</v>
      </c>
      <c r="C13" s="17">
        <v>0</v>
      </c>
      <c r="D13" s="17">
        <v>0</v>
      </c>
      <c r="E13" s="17">
        <v>0</v>
      </c>
      <c r="F13" s="18">
        <v>0</v>
      </c>
    </row>
    <row r="14" spans="1:6" ht="12.75">
      <c r="A14" s="6" t="s">
        <v>290</v>
      </c>
      <c r="B14" s="7" t="s">
        <v>257</v>
      </c>
      <c r="C14" s="17">
        <v>0</v>
      </c>
      <c r="D14" s="17">
        <v>0</v>
      </c>
      <c r="E14" s="17">
        <v>0</v>
      </c>
      <c r="F14" s="18">
        <v>0</v>
      </c>
    </row>
    <row r="15" spans="1:6" ht="12.75">
      <c r="A15" s="6" t="s">
        <v>291</v>
      </c>
      <c r="B15" s="7" t="s">
        <v>258</v>
      </c>
      <c r="C15" s="17">
        <v>0</v>
      </c>
      <c r="D15" s="17">
        <v>0</v>
      </c>
      <c r="E15" s="17">
        <v>0</v>
      </c>
      <c r="F15" s="18">
        <v>0</v>
      </c>
    </row>
    <row r="16" spans="1:6" ht="12.75">
      <c r="A16" s="10" t="s">
        <v>292</v>
      </c>
      <c r="B16" s="11" t="s">
        <v>259</v>
      </c>
      <c r="C16" s="16">
        <v>1273</v>
      </c>
      <c r="D16" s="16">
        <v>1273</v>
      </c>
      <c r="E16" s="16">
        <f>SUM(E5:E15)</f>
        <v>667</v>
      </c>
      <c r="F16" s="13">
        <f>E16/D16</f>
        <v>0.5239591516103692</v>
      </c>
    </row>
    <row r="17" spans="1:6" ht="12.75">
      <c r="A17" s="6" t="s">
        <v>293</v>
      </c>
      <c r="B17" s="7" t="s">
        <v>260</v>
      </c>
      <c r="C17" s="17">
        <v>0</v>
      </c>
      <c r="D17" s="17">
        <v>0</v>
      </c>
      <c r="E17" s="17">
        <v>0</v>
      </c>
      <c r="F17" s="18">
        <v>0</v>
      </c>
    </row>
    <row r="18" spans="1:6" ht="12.75">
      <c r="A18" s="6" t="s">
        <v>294</v>
      </c>
      <c r="B18" s="7" t="s">
        <v>261</v>
      </c>
      <c r="C18" s="17">
        <v>0</v>
      </c>
      <c r="D18" s="17">
        <v>0</v>
      </c>
      <c r="E18" s="17">
        <v>0</v>
      </c>
      <c r="F18" s="18">
        <v>0</v>
      </c>
    </row>
    <row r="19" spans="1:6" ht="12.75">
      <c r="A19" s="6" t="s">
        <v>295</v>
      </c>
      <c r="B19" s="7" t="s">
        <v>262</v>
      </c>
      <c r="C19" s="17">
        <v>0</v>
      </c>
      <c r="D19" s="17">
        <v>0</v>
      </c>
      <c r="E19" s="17">
        <v>0</v>
      </c>
      <c r="F19" s="18">
        <v>0</v>
      </c>
    </row>
    <row r="20" spans="1:6" ht="12.75">
      <c r="A20" s="6" t="s">
        <v>296</v>
      </c>
      <c r="B20" s="7" t="s">
        <v>263</v>
      </c>
      <c r="C20" s="17">
        <v>0</v>
      </c>
      <c r="D20" s="17">
        <v>0</v>
      </c>
      <c r="E20" s="17">
        <v>0</v>
      </c>
      <c r="F20" s="18">
        <v>0</v>
      </c>
    </row>
    <row r="21" spans="1:6" ht="12.75">
      <c r="A21" s="6" t="s">
        <v>297</v>
      </c>
      <c r="B21" s="7" t="s">
        <v>264</v>
      </c>
      <c r="C21" s="17">
        <v>0</v>
      </c>
      <c r="D21" s="17">
        <v>0</v>
      </c>
      <c r="E21" s="17">
        <v>0</v>
      </c>
      <c r="F21" s="18">
        <v>0</v>
      </c>
    </row>
    <row r="22" spans="1:6" ht="12.75">
      <c r="A22" s="10" t="s">
        <v>299</v>
      </c>
      <c r="B22" s="11" t="s">
        <v>265</v>
      </c>
      <c r="C22" s="16">
        <v>0</v>
      </c>
      <c r="D22" s="16">
        <v>0</v>
      </c>
      <c r="E22" s="16">
        <v>0</v>
      </c>
      <c r="F22" s="13">
        <v>0</v>
      </c>
    </row>
    <row r="23" spans="1:6" ht="12.75">
      <c r="A23" s="6" t="s">
        <v>301</v>
      </c>
      <c r="B23" s="7" t="s">
        <v>266</v>
      </c>
      <c r="C23" s="17">
        <v>0</v>
      </c>
      <c r="D23" s="17">
        <v>0</v>
      </c>
      <c r="E23" s="17">
        <v>0</v>
      </c>
      <c r="F23" s="18">
        <v>0</v>
      </c>
    </row>
    <row r="24" spans="1:6" ht="12.75">
      <c r="A24" s="6" t="s">
        <v>302</v>
      </c>
      <c r="B24" s="7" t="s">
        <v>267</v>
      </c>
      <c r="C24" s="17">
        <v>285</v>
      </c>
      <c r="D24" s="17">
        <v>285</v>
      </c>
      <c r="E24" s="17">
        <v>362</v>
      </c>
      <c r="F24" s="18">
        <f>E24/D24</f>
        <v>1.2701754385964912</v>
      </c>
    </row>
    <row r="25" spans="1:6" ht="12.75">
      <c r="A25" s="6" t="s">
        <v>303</v>
      </c>
      <c r="B25" s="7" t="s">
        <v>268</v>
      </c>
      <c r="C25" s="17">
        <v>0</v>
      </c>
      <c r="D25" s="17">
        <v>0</v>
      </c>
      <c r="E25" s="17">
        <v>0</v>
      </c>
      <c r="F25" s="18">
        <v>0</v>
      </c>
    </row>
    <row r="26" spans="1:6" ht="12.75">
      <c r="A26" s="10" t="s">
        <v>304</v>
      </c>
      <c r="B26" s="11" t="s">
        <v>269</v>
      </c>
      <c r="C26" s="16">
        <v>285</v>
      </c>
      <c r="D26" s="16">
        <v>285</v>
      </c>
      <c r="E26" s="16">
        <f>SUM(E23:E25)</f>
        <v>362</v>
      </c>
      <c r="F26" s="13">
        <f>E26/D26</f>
        <v>1.2701754385964912</v>
      </c>
    </row>
    <row r="27" spans="1:6" ht="12.75">
      <c r="A27" s="10" t="s">
        <v>305</v>
      </c>
      <c r="B27" s="11" t="s">
        <v>270</v>
      </c>
      <c r="C27" s="16">
        <v>1558</v>
      </c>
      <c r="D27" s="16">
        <v>1558</v>
      </c>
      <c r="E27" s="16">
        <f>E16+E22+E26</f>
        <v>1029</v>
      </c>
      <c r="F27" s="13">
        <f>E27/D27</f>
        <v>0.6604621309370988</v>
      </c>
    </row>
    <row r="29" spans="1:6" ht="12.75">
      <c r="A29" s="52">
        <v>24</v>
      </c>
      <c r="B29" s="52"/>
      <c r="C29" s="52"/>
      <c r="D29" s="52"/>
      <c r="E29" s="52"/>
      <c r="F29" s="52"/>
    </row>
  </sheetData>
  <mergeCells count="3">
    <mergeCell ref="E1:F1"/>
    <mergeCell ref="A2:F2"/>
    <mergeCell ref="A29:F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46">
      <selection activeCell="A62" sqref="A62"/>
    </sheetView>
  </sheetViews>
  <sheetFormatPr defaultColWidth="9.140625" defaultRowHeight="12.75"/>
  <cols>
    <col min="1" max="1" width="9.28125" style="0" bestFit="1" customWidth="1"/>
    <col min="2" max="2" width="85.57421875" style="0" customWidth="1"/>
    <col min="3" max="3" width="10.421875" style="0" customWidth="1"/>
    <col min="4" max="4" width="9.28125" style="0" bestFit="1" customWidth="1"/>
    <col min="5" max="5" width="10.140625" style="0" customWidth="1"/>
    <col min="6" max="6" width="13.8515625" style="0" bestFit="1" customWidth="1"/>
  </cols>
  <sheetData>
    <row r="1" spans="5:6" ht="12.75">
      <c r="E1" s="52" t="s">
        <v>641</v>
      </c>
      <c r="F1" s="52"/>
    </row>
    <row r="2" spans="1:6" ht="20.25" customHeight="1">
      <c r="A2" s="76" t="s">
        <v>96</v>
      </c>
      <c r="B2" s="77"/>
      <c r="C2" s="77"/>
      <c r="D2" s="77"/>
      <c r="E2" s="77"/>
      <c r="F2" s="77"/>
    </row>
    <row r="3" spans="1:6" ht="60">
      <c r="A3" s="23" t="s">
        <v>214</v>
      </c>
      <c r="B3" s="23" t="s">
        <v>273</v>
      </c>
      <c r="C3" s="39" t="s">
        <v>526</v>
      </c>
      <c r="D3" s="39" t="s">
        <v>525</v>
      </c>
      <c r="E3" s="39" t="s">
        <v>245</v>
      </c>
      <c r="F3" s="39" t="s">
        <v>95</v>
      </c>
    </row>
    <row r="4" spans="1:6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</row>
    <row r="5" spans="1:6" ht="12.75">
      <c r="A5" s="6" t="s">
        <v>277</v>
      </c>
      <c r="B5" s="7" t="s">
        <v>737</v>
      </c>
      <c r="C5" s="8">
        <v>0</v>
      </c>
      <c r="D5" s="8">
        <v>0</v>
      </c>
      <c r="E5" s="8">
        <v>0</v>
      </c>
      <c r="F5" s="9">
        <v>0</v>
      </c>
    </row>
    <row r="6" spans="1:6" ht="12.75">
      <c r="A6" s="6" t="s">
        <v>279</v>
      </c>
      <c r="B6" s="7" t="s">
        <v>738</v>
      </c>
      <c r="C6" s="8">
        <v>0</v>
      </c>
      <c r="D6" s="8">
        <v>0</v>
      </c>
      <c r="E6" s="8">
        <v>0</v>
      </c>
      <c r="F6" s="9">
        <v>0</v>
      </c>
    </row>
    <row r="7" spans="1:6" ht="12.75">
      <c r="A7" s="6" t="s">
        <v>281</v>
      </c>
      <c r="B7" s="7" t="s">
        <v>739</v>
      </c>
      <c r="C7" s="8">
        <v>0</v>
      </c>
      <c r="D7" s="8">
        <v>0</v>
      </c>
      <c r="E7" s="8">
        <v>185</v>
      </c>
      <c r="F7" s="9">
        <v>0</v>
      </c>
    </row>
    <row r="8" spans="1:6" ht="12.75">
      <c r="A8" s="6" t="s">
        <v>220</v>
      </c>
      <c r="B8" s="7" t="s">
        <v>221</v>
      </c>
      <c r="C8" s="8">
        <v>0</v>
      </c>
      <c r="D8" s="8">
        <v>0</v>
      </c>
      <c r="E8" s="8">
        <v>15</v>
      </c>
      <c r="F8" s="9">
        <v>0</v>
      </c>
    </row>
    <row r="9" spans="1:6" s="3" customFormat="1" ht="25.5">
      <c r="A9" s="28" t="s">
        <v>282</v>
      </c>
      <c r="B9" s="29" t="s">
        <v>740</v>
      </c>
      <c r="C9" s="17">
        <v>92</v>
      </c>
      <c r="D9" s="17">
        <v>92</v>
      </c>
      <c r="E9" s="17">
        <v>50</v>
      </c>
      <c r="F9" s="18">
        <f>E9/D9</f>
        <v>0.5434782608695652</v>
      </c>
    </row>
    <row r="10" spans="1:6" ht="12.75">
      <c r="A10" s="6" t="s">
        <v>283</v>
      </c>
      <c r="B10" s="7" t="s">
        <v>741</v>
      </c>
      <c r="C10" s="8">
        <v>0</v>
      </c>
      <c r="D10" s="8">
        <v>0</v>
      </c>
      <c r="E10" s="8">
        <v>10</v>
      </c>
      <c r="F10" s="9">
        <v>0</v>
      </c>
    </row>
    <row r="11" spans="1:6" ht="12.75">
      <c r="A11" s="6" t="s">
        <v>284</v>
      </c>
      <c r="B11" s="7" t="s">
        <v>742</v>
      </c>
      <c r="C11" s="8">
        <v>100</v>
      </c>
      <c r="D11" s="8">
        <v>100</v>
      </c>
      <c r="E11" s="8">
        <v>5</v>
      </c>
      <c r="F11" s="18">
        <f>E11/D11</f>
        <v>0.05</v>
      </c>
    </row>
    <row r="12" spans="1:6" ht="12.75">
      <c r="A12" s="6" t="s">
        <v>286</v>
      </c>
      <c r="B12" s="7" t="s">
        <v>743</v>
      </c>
      <c r="C12" s="8">
        <v>0</v>
      </c>
      <c r="D12" s="8">
        <v>0</v>
      </c>
      <c r="E12" s="8">
        <v>0</v>
      </c>
      <c r="F12" s="9">
        <v>0</v>
      </c>
    </row>
    <row r="13" spans="1:6" ht="12.75">
      <c r="A13" s="6" t="s">
        <v>287</v>
      </c>
      <c r="B13" s="7" t="s">
        <v>744</v>
      </c>
      <c r="C13" s="8">
        <v>0</v>
      </c>
      <c r="D13" s="8">
        <v>0</v>
      </c>
      <c r="E13" s="8">
        <v>0</v>
      </c>
      <c r="F13" s="9">
        <v>0</v>
      </c>
    </row>
    <row r="14" spans="1:6" ht="12.75">
      <c r="A14" s="6" t="s">
        <v>289</v>
      </c>
      <c r="B14" s="7" t="s">
        <v>745</v>
      </c>
      <c r="C14" s="8">
        <v>0</v>
      </c>
      <c r="D14" s="8">
        <v>0</v>
      </c>
      <c r="E14" s="8">
        <v>0</v>
      </c>
      <c r="F14" s="9">
        <v>0</v>
      </c>
    </row>
    <row r="15" spans="1:6" ht="12.75">
      <c r="A15" s="10" t="s">
        <v>290</v>
      </c>
      <c r="B15" s="11" t="s">
        <v>746</v>
      </c>
      <c r="C15" s="12">
        <v>192</v>
      </c>
      <c r="D15" s="12">
        <v>192</v>
      </c>
      <c r="E15" s="12">
        <f>SUM(E5:E14)</f>
        <v>265</v>
      </c>
      <c r="F15" s="40">
        <f>E15/D15</f>
        <v>1.3802083333333333</v>
      </c>
    </row>
    <row r="16" spans="1:6" ht="12.75">
      <c r="A16" s="6" t="s">
        <v>291</v>
      </c>
      <c r="B16" s="7" t="s">
        <v>747</v>
      </c>
      <c r="C16" s="8">
        <v>0</v>
      </c>
      <c r="D16" s="8">
        <v>0</v>
      </c>
      <c r="E16" s="8">
        <v>0</v>
      </c>
      <c r="F16" s="9">
        <v>0</v>
      </c>
    </row>
    <row r="17" spans="1:6" s="3" customFormat="1" ht="25.5">
      <c r="A17" s="28" t="s">
        <v>292</v>
      </c>
      <c r="B17" s="29" t="s">
        <v>748</v>
      </c>
      <c r="C17" s="17">
        <v>0</v>
      </c>
      <c r="D17" s="17">
        <v>0</v>
      </c>
      <c r="E17" s="17">
        <v>0</v>
      </c>
      <c r="F17" s="18">
        <v>0</v>
      </c>
    </row>
    <row r="18" spans="1:6" ht="12.75">
      <c r="A18" s="6" t="s">
        <v>293</v>
      </c>
      <c r="B18" s="7" t="s">
        <v>749</v>
      </c>
      <c r="C18" s="8">
        <v>150</v>
      </c>
      <c r="D18" s="8">
        <v>150</v>
      </c>
      <c r="E18" s="8">
        <v>0</v>
      </c>
      <c r="F18" s="9">
        <v>0</v>
      </c>
    </row>
    <row r="19" spans="1:6" ht="12.75">
      <c r="A19" s="6" t="s">
        <v>294</v>
      </c>
      <c r="B19" s="7" t="s">
        <v>750</v>
      </c>
      <c r="C19" s="8">
        <v>0</v>
      </c>
      <c r="D19" s="8">
        <v>0</v>
      </c>
      <c r="E19" s="8">
        <v>0</v>
      </c>
      <c r="F19" s="9">
        <v>0</v>
      </c>
    </row>
    <row r="20" spans="1:6" ht="12.75">
      <c r="A20" s="6" t="s">
        <v>295</v>
      </c>
      <c r="B20" s="7" t="s">
        <v>751</v>
      </c>
      <c r="C20" s="8">
        <v>0</v>
      </c>
      <c r="D20" s="8">
        <v>0</v>
      </c>
      <c r="E20" s="8">
        <v>0</v>
      </c>
      <c r="F20" s="9">
        <v>0</v>
      </c>
    </row>
    <row r="21" spans="1:6" ht="12.75">
      <c r="A21" s="6" t="s">
        <v>296</v>
      </c>
      <c r="B21" s="7" t="s">
        <v>752</v>
      </c>
      <c r="C21" s="8">
        <v>0</v>
      </c>
      <c r="D21" s="8">
        <v>0</v>
      </c>
      <c r="E21" s="8">
        <v>0</v>
      </c>
      <c r="F21" s="9">
        <v>0</v>
      </c>
    </row>
    <row r="22" spans="1:6" ht="15" customHeight="1">
      <c r="A22" s="10" t="s">
        <v>297</v>
      </c>
      <c r="B22" s="11" t="s">
        <v>753</v>
      </c>
      <c r="C22" s="12">
        <v>150</v>
      </c>
      <c r="D22" s="12">
        <v>150</v>
      </c>
      <c r="E22" s="12">
        <f>SUM(E16:E21)</f>
        <v>0</v>
      </c>
      <c r="F22" s="40">
        <f>E22/D22</f>
        <v>0</v>
      </c>
    </row>
    <row r="23" spans="1:6" ht="12.75">
      <c r="A23" s="6" t="s">
        <v>299</v>
      </c>
      <c r="B23" s="7" t="s">
        <v>754</v>
      </c>
      <c r="C23" s="8">
        <v>1368</v>
      </c>
      <c r="D23" s="8">
        <v>1368</v>
      </c>
      <c r="E23" s="8">
        <v>1546</v>
      </c>
      <c r="F23" s="51">
        <f>E23/D23</f>
        <v>1.1301169590643274</v>
      </c>
    </row>
    <row r="24" spans="1:6" ht="12.75">
      <c r="A24" s="6" t="s">
        <v>301</v>
      </c>
      <c r="B24" s="7" t="s">
        <v>755</v>
      </c>
      <c r="C24" s="8">
        <v>0</v>
      </c>
      <c r="D24" s="8">
        <v>0</v>
      </c>
      <c r="E24" s="8">
        <v>0</v>
      </c>
      <c r="F24" s="9">
        <v>0</v>
      </c>
    </row>
    <row r="25" spans="1:6" ht="12.75">
      <c r="A25" s="10" t="s">
        <v>302</v>
      </c>
      <c r="B25" s="11" t="s">
        <v>756</v>
      </c>
      <c r="C25" s="12">
        <v>1368</v>
      </c>
      <c r="D25" s="12">
        <v>1368</v>
      </c>
      <c r="E25" s="12">
        <v>1546</v>
      </c>
      <c r="F25" s="40">
        <f>E25/D25</f>
        <v>1.1301169590643274</v>
      </c>
    </row>
    <row r="26" spans="1:6" ht="12.75">
      <c r="A26" s="6" t="s">
        <v>303</v>
      </c>
      <c r="B26" s="7" t="s">
        <v>757</v>
      </c>
      <c r="C26" s="8">
        <v>0</v>
      </c>
      <c r="D26" s="8">
        <v>0</v>
      </c>
      <c r="E26" s="8">
        <v>0</v>
      </c>
      <c r="F26" s="9">
        <v>0</v>
      </c>
    </row>
    <row r="27" spans="1:6" ht="12.75">
      <c r="A27" s="6" t="s">
        <v>304</v>
      </c>
      <c r="B27" s="7" t="s">
        <v>758</v>
      </c>
      <c r="C27" s="8">
        <v>1400</v>
      </c>
      <c r="D27" s="8">
        <v>1400</v>
      </c>
      <c r="E27" s="8">
        <v>947</v>
      </c>
      <c r="F27" s="40">
        <f>E27/D27</f>
        <v>0.6764285714285714</v>
      </c>
    </row>
    <row r="28" spans="1:6" ht="12.75">
      <c r="A28" s="6" t="s">
        <v>305</v>
      </c>
      <c r="B28" s="7" t="s">
        <v>759</v>
      </c>
      <c r="C28" s="8">
        <v>0</v>
      </c>
      <c r="D28" s="8">
        <v>0</v>
      </c>
      <c r="E28" s="8">
        <v>0</v>
      </c>
      <c r="F28" s="9">
        <v>0</v>
      </c>
    </row>
    <row r="29" spans="1:6" ht="12.75">
      <c r="A29" s="6" t="s">
        <v>307</v>
      </c>
      <c r="B29" s="7" t="s">
        <v>760</v>
      </c>
      <c r="C29" s="8">
        <v>0</v>
      </c>
      <c r="D29" s="8">
        <v>0</v>
      </c>
      <c r="E29" s="8">
        <v>0</v>
      </c>
      <c r="F29" s="9">
        <v>0</v>
      </c>
    </row>
    <row r="30" spans="1:6" ht="25.5">
      <c r="A30" s="6" t="s">
        <v>309</v>
      </c>
      <c r="B30" s="7" t="s">
        <v>761</v>
      </c>
      <c r="C30" s="8">
        <v>0</v>
      </c>
      <c r="D30" s="8">
        <v>0</v>
      </c>
      <c r="E30" s="8">
        <v>0</v>
      </c>
      <c r="F30" s="9">
        <v>0</v>
      </c>
    </row>
    <row r="31" spans="1:6" ht="25.5">
      <c r="A31" s="6" t="s">
        <v>310</v>
      </c>
      <c r="B31" s="7" t="s">
        <v>762</v>
      </c>
      <c r="C31" s="8">
        <v>0</v>
      </c>
      <c r="D31" s="8">
        <v>0</v>
      </c>
      <c r="E31" s="8">
        <v>0</v>
      </c>
      <c r="F31" s="9">
        <v>0</v>
      </c>
    </row>
    <row r="32" spans="1:6" ht="12.75">
      <c r="A32" s="6" t="s">
        <v>311</v>
      </c>
      <c r="B32" s="7" t="s">
        <v>763</v>
      </c>
      <c r="C32" s="8">
        <v>0</v>
      </c>
      <c r="D32" s="8">
        <v>0</v>
      </c>
      <c r="E32" s="8">
        <v>0</v>
      </c>
      <c r="F32" s="9">
        <v>0</v>
      </c>
    </row>
    <row r="33" spans="1:6" ht="12.75">
      <c r="A33" s="10" t="s">
        <v>312</v>
      </c>
      <c r="B33" s="11" t="s">
        <v>764</v>
      </c>
      <c r="C33" s="12">
        <v>1400</v>
      </c>
      <c r="D33" s="12">
        <v>1400</v>
      </c>
      <c r="E33" s="12">
        <f>SUM(E26:E32)</f>
        <v>947</v>
      </c>
      <c r="F33" s="40">
        <f>E33/D33</f>
        <v>0.6764285714285714</v>
      </c>
    </row>
    <row r="34" spans="1:6" ht="12.75">
      <c r="A34" s="66">
        <v>25</v>
      </c>
      <c r="B34" s="67"/>
      <c r="C34" s="67"/>
      <c r="D34" s="67"/>
      <c r="E34" s="67"/>
      <c r="F34" s="68"/>
    </row>
    <row r="35" spans="1:6" ht="60">
      <c r="A35" s="39" t="s">
        <v>214</v>
      </c>
      <c r="B35" s="39" t="s">
        <v>273</v>
      </c>
      <c r="C35" s="39" t="s">
        <v>526</v>
      </c>
      <c r="D35" s="39" t="s">
        <v>525</v>
      </c>
      <c r="E35" s="39" t="s">
        <v>245</v>
      </c>
      <c r="F35" s="39" t="s">
        <v>95</v>
      </c>
    </row>
    <row r="36" spans="1:6" ht="15">
      <c r="A36" s="23">
        <v>1</v>
      </c>
      <c r="B36" s="23">
        <v>2</v>
      </c>
      <c r="C36" s="23">
        <v>3</v>
      </c>
      <c r="D36" s="23">
        <v>4</v>
      </c>
      <c r="E36" s="23">
        <v>5</v>
      </c>
      <c r="F36" s="23">
        <v>6</v>
      </c>
    </row>
    <row r="37" spans="1:6" ht="12.75">
      <c r="A37" s="6" t="s">
        <v>313</v>
      </c>
      <c r="B37" s="7" t="s">
        <v>765</v>
      </c>
      <c r="C37" s="8">
        <v>0</v>
      </c>
      <c r="D37" s="8">
        <v>0</v>
      </c>
      <c r="E37" s="8">
        <v>0</v>
      </c>
      <c r="F37" s="40">
        <v>0</v>
      </c>
    </row>
    <row r="38" spans="1:6" ht="12.75">
      <c r="A38" s="6" t="s">
        <v>314</v>
      </c>
      <c r="B38" s="7" t="s">
        <v>766</v>
      </c>
      <c r="C38" s="8">
        <v>0</v>
      </c>
      <c r="D38" s="8">
        <v>0</v>
      </c>
      <c r="E38" s="8">
        <v>0</v>
      </c>
      <c r="F38" s="40">
        <v>0</v>
      </c>
    </row>
    <row r="39" spans="1:6" ht="12.75">
      <c r="A39" s="6" t="s">
        <v>315</v>
      </c>
      <c r="B39" s="7" t="s">
        <v>767</v>
      </c>
      <c r="C39" s="8">
        <v>0</v>
      </c>
      <c r="D39" s="8">
        <v>0</v>
      </c>
      <c r="E39" s="8">
        <v>0</v>
      </c>
      <c r="F39" s="40">
        <v>0</v>
      </c>
    </row>
    <row r="40" spans="1:6" ht="12.75">
      <c r="A40" s="10" t="s">
        <v>316</v>
      </c>
      <c r="B40" s="11" t="s">
        <v>768</v>
      </c>
      <c r="C40" s="12">
        <v>0</v>
      </c>
      <c r="D40" s="12">
        <v>0</v>
      </c>
      <c r="E40" s="12">
        <v>0</v>
      </c>
      <c r="F40" s="40">
        <v>0</v>
      </c>
    </row>
    <row r="41" spans="1:6" ht="12.75">
      <c r="A41" s="6" t="s">
        <v>318</v>
      </c>
      <c r="B41" s="7" t="s">
        <v>77</v>
      </c>
      <c r="C41" s="8">
        <v>0</v>
      </c>
      <c r="D41" s="8">
        <v>0</v>
      </c>
      <c r="E41" s="8">
        <v>0</v>
      </c>
      <c r="F41" s="40">
        <v>0</v>
      </c>
    </row>
    <row r="42" spans="1:6" ht="25.5">
      <c r="A42" s="6" t="s">
        <v>319</v>
      </c>
      <c r="B42" s="7" t="s">
        <v>78</v>
      </c>
      <c r="C42" s="8">
        <v>0</v>
      </c>
      <c r="D42" s="8">
        <v>0</v>
      </c>
      <c r="E42" s="8">
        <v>0</v>
      </c>
      <c r="F42" s="40">
        <v>0</v>
      </c>
    </row>
    <row r="43" spans="1:6" ht="12.75">
      <c r="A43" s="6" t="s">
        <v>320</v>
      </c>
      <c r="B43" s="7" t="s">
        <v>79</v>
      </c>
      <c r="C43" s="8">
        <v>0</v>
      </c>
      <c r="D43" s="8">
        <v>0</v>
      </c>
      <c r="E43" s="8">
        <v>0</v>
      </c>
      <c r="F43" s="40">
        <v>0</v>
      </c>
    </row>
    <row r="44" spans="1:6" ht="12.75">
      <c r="A44" s="6" t="s">
        <v>321</v>
      </c>
      <c r="B44" s="7" t="s">
        <v>80</v>
      </c>
      <c r="C44" s="8">
        <v>0</v>
      </c>
      <c r="D44" s="8">
        <v>0</v>
      </c>
      <c r="E44" s="8">
        <v>0</v>
      </c>
      <c r="F44" s="40">
        <v>0</v>
      </c>
    </row>
    <row r="45" spans="1:6" ht="12.75">
      <c r="A45" s="6" t="s">
        <v>322</v>
      </c>
      <c r="B45" s="7" t="s">
        <v>81</v>
      </c>
      <c r="C45" s="8">
        <v>0</v>
      </c>
      <c r="D45" s="8">
        <v>0</v>
      </c>
      <c r="E45" s="8">
        <v>0</v>
      </c>
      <c r="F45" s="40">
        <v>0</v>
      </c>
    </row>
    <row r="46" spans="1:6" ht="12.75">
      <c r="A46" s="6" t="s">
        <v>323</v>
      </c>
      <c r="B46" s="7" t="s">
        <v>82</v>
      </c>
      <c r="C46" s="8">
        <v>0</v>
      </c>
      <c r="D46" s="8">
        <v>0</v>
      </c>
      <c r="E46" s="8">
        <v>37</v>
      </c>
      <c r="F46" s="40">
        <v>0</v>
      </c>
    </row>
    <row r="47" spans="1:6" ht="12.75">
      <c r="A47" s="6">
        <v>39</v>
      </c>
      <c r="B47" s="7" t="s">
        <v>83</v>
      </c>
      <c r="C47" s="8">
        <v>0</v>
      </c>
      <c r="D47" s="8">
        <v>0</v>
      </c>
      <c r="E47" s="8">
        <v>546</v>
      </c>
      <c r="F47" s="40">
        <v>0</v>
      </c>
    </row>
    <row r="48" spans="1:6" ht="12.75">
      <c r="A48" s="6" t="s">
        <v>325</v>
      </c>
      <c r="B48" s="7" t="s">
        <v>84</v>
      </c>
      <c r="C48" s="8">
        <v>150</v>
      </c>
      <c r="D48" s="8">
        <v>150</v>
      </c>
      <c r="E48" s="8">
        <v>67</v>
      </c>
      <c r="F48" s="40">
        <f>E48/D48</f>
        <v>0.44666666666666666</v>
      </c>
    </row>
    <row r="49" spans="1:6" ht="12.75">
      <c r="A49" s="6" t="s">
        <v>327</v>
      </c>
      <c r="B49" s="7" t="s">
        <v>85</v>
      </c>
      <c r="C49" s="8">
        <v>60</v>
      </c>
      <c r="D49" s="8">
        <v>60</v>
      </c>
      <c r="E49" s="8">
        <v>30</v>
      </c>
      <c r="F49" s="40">
        <f>E49/D49</f>
        <v>0.5</v>
      </c>
    </row>
    <row r="50" spans="1:6" ht="12.75">
      <c r="A50" s="6" t="s">
        <v>329</v>
      </c>
      <c r="B50" s="7" t="s">
        <v>86</v>
      </c>
      <c r="C50" s="8">
        <v>0</v>
      </c>
      <c r="D50" s="8">
        <v>0</v>
      </c>
      <c r="E50" s="8">
        <v>0</v>
      </c>
      <c r="F50" s="40">
        <v>0</v>
      </c>
    </row>
    <row r="51" spans="1:6" ht="12.75">
      <c r="A51" s="6" t="s">
        <v>331</v>
      </c>
      <c r="B51" s="7" t="s">
        <v>87</v>
      </c>
      <c r="C51" s="8">
        <v>0</v>
      </c>
      <c r="D51" s="8">
        <v>0</v>
      </c>
      <c r="E51" s="8">
        <v>0</v>
      </c>
      <c r="F51" s="40">
        <v>0</v>
      </c>
    </row>
    <row r="52" spans="1:6" ht="12.75">
      <c r="A52" s="6" t="s">
        <v>333</v>
      </c>
      <c r="B52" s="7" t="s">
        <v>88</v>
      </c>
      <c r="C52" s="8"/>
      <c r="D52" s="8"/>
      <c r="E52" s="8">
        <v>0</v>
      </c>
      <c r="F52" s="40">
        <v>0</v>
      </c>
    </row>
    <row r="53" spans="1:6" ht="12.75">
      <c r="A53" s="6" t="s">
        <v>334</v>
      </c>
      <c r="B53" s="7" t="s">
        <v>89</v>
      </c>
      <c r="C53" s="8"/>
      <c r="D53" s="8">
        <v>0</v>
      </c>
      <c r="E53" s="8">
        <v>0</v>
      </c>
      <c r="F53" s="40">
        <v>0</v>
      </c>
    </row>
    <row r="54" spans="1:6" ht="12.75">
      <c r="A54" s="6" t="s">
        <v>715</v>
      </c>
      <c r="B54" s="7" t="s">
        <v>716</v>
      </c>
      <c r="C54" s="8">
        <v>800</v>
      </c>
      <c r="D54" s="8">
        <v>800</v>
      </c>
      <c r="E54" s="8">
        <v>0</v>
      </c>
      <c r="F54" s="40">
        <f>E54/D54</f>
        <v>0</v>
      </c>
    </row>
    <row r="55" spans="1:6" ht="12.75">
      <c r="A55" s="6" t="s">
        <v>335</v>
      </c>
      <c r="B55" s="7" t="s">
        <v>90</v>
      </c>
      <c r="C55" s="8">
        <v>1085</v>
      </c>
      <c r="D55" s="8">
        <v>1085</v>
      </c>
      <c r="E55" s="8">
        <v>0</v>
      </c>
      <c r="F55" s="40">
        <v>0</v>
      </c>
    </row>
    <row r="56" spans="1:6" ht="25.5">
      <c r="A56" s="6" t="s">
        <v>337</v>
      </c>
      <c r="B56" s="7" t="s">
        <v>91</v>
      </c>
      <c r="C56" s="8">
        <v>60</v>
      </c>
      <c r="D56" s="8">
        <v>60</v>
      </c>
      <c r="E56" s="8">
        <v>27</v>
      </c>
      <c r="F56" s="40">
        <v>0</v>
      </c>
    </row>
    <row r="57" spans="1:6" ht="25.5">
      <c r="A57" s="6" t="s">
        <v>339</v>
      </c>
      <c r="B57" s="7" t="s">
        <v>92</v>
      </c>
      <c r="C57" s="8">
        <v>65</v>
      </c>
      <c r="D57" s="8">
        <v>65</v>
      </c>
      <c r="E57" s="8">
        <v>0</v>
      </c>
      <c r="F57" s="40">
        <v>0</v>
      </c>
    </row>
    <row r="58" spans="1:6" ht="12.75">
      <c r="A58" s="10" t="s">
        <v>341</v>
      </c>
      <c r="B58" s="11" t="s">
        <v>93</v>
      </c>
      <c r="C58" s="12">
        <f>SUM(C41:C57)</f>
        <v>2220</v>
      </c>
      <c r="D58" s="12">
        <v>2220</v>
      </c>
      <c r="E58" s="12">
        <f>SUM(E41:E57)</f>
        <v>707</v>
      </c>
      <c r="F58" s="40">
        <f>E58/D58</f>
        <v>0.3184684684684685</v>
      </c>
    </row>
    <row r="59" spans="1:6" ht="12.75">
      <c r="A59" s="10" t="s">
        <v>342</v>
      </c>
      <c r="B59" s="11" t="s">
        <v>94</v>
      </c>
      <c r="C59" s="12">
        <f>C15+C22+C25+C33+C40+C58</f>
        <v>5330</v>
      </c>
      <c r="D59" s="12">
        <f>D15+D22+D25+D33+D58</f>
        <v>5330</v>
      </c>
      <c r="E59" s="12">
        <f>E15+E22+E25+E33+E58</f>
        <v>3465</v>
      </c>
      <c r="F59" s="40">
        <f>E59/D59</f>
        <v>0.650093808630394</v>
      </c>
    </row>
    <row r="61" spans="1:6" ht="12.75">
      <c r="A61" s="52">
        <v>26</v>
      </c>
      <c r="B61" s="52"/>
      <c r="C61" s="52"/>
      <c r="D61" s="52"/>
      <c r="E61" s="52"/>
      <c r="F61" s="52"/>
    </row>
  </sheetData>
  <mergeCells count="4">
    <mergeCell ref="A2:F2"/>
    <mergeCell ref="E1:F1"/>
    <mergeCell ref="A34:F34"/>
    <mergeCell ref="A61:F61"/>
  </mergeCells>
  <printOptions/>
  <pageMargins left="0.75" right="0.75" top="1" bottom="1" header="0.5" footer="0.5"/>
  <pageSetup horizontalDpi="600" verticalDpi="600" orientation="landscape" paperSize="9" scale="8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2013-10-22T11:34:47Z</cp:lastPrinted>
  <dcterms:created xsi:type="dcterms:W3CDTF">2013-08-29T13:49:37Z</dcterms:created>
  <dcterms:modified xsi:type="dcterms:W3CDTF">2013-10-22T11:34:54Z</dcterms:modified>
  <cp:category/>
  <cp:version/>
  <cp:contentType/>
  <cp:contentStatus/>
</cp:coreProperties>
</file>